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zaldata\d\Documents and Settings\Pavlisková\Dokumenty\Rozpočty\Kudělka\2023 Menza VŠB kuchyň\"/>
    </mc:Choice>
  </mc:AlternateContent>
  <bookViews>
    <workbookView xWindow="0" yWindow="0" windowWidth="0" windowHeight="0"/>
  </bookViews>
  <sheets>
    <sheet name="Rekapitulace stavby" sheetId="1" r:id="rId1"/>
    <sheet name="1 - stavební práce" sheetId="2" r:id="rId2"/>
    <sheet name="2 - ZTI" sheetId="3" r:id="rId3"/>
    <sheet name="3 - ÚT" sheetId="4" r:id="rId4"/>
    <sheet name="4 - VRN" sheetId="5" r:id="rId5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'1 - stavební práce'!$C$98:$K$1603</definedName>
    <definedName name="_xlnm.Print_Area" localSheetId="1">'1 - stavební práce'!$C$45:$J$80,'1 - stavební práce'!$C$86:$K$1603</definedName>
    <definedName name="_xlnm.Print_Titles" localSheetId="1">'1 - stavební práce'!$98:$98</definedName>
    <definedName name="_xlnm._FilterDatabase" localSheetId="2" hidden="1">'2 - ZTI'!$C$83:$K$157</definedName>
    <definedName name="_xlnm.Print_Area" localSheetId="2">'2 - ZTI'!$C$45:$J$65,'2 - ZTI'!$C$71:$K$157</definedName>
    <definedName name="_xlnm.Print_Titles" localSheetId="2">'2 - ZTI'!$83:$83</definedName>
    <definedName name="_xlnm._FilterDatabase" localSheetId="3" hidden="1">'3 - ÚT'!$C$83:$K$114</definedName>
    <definedName name="_xlnm.Print_Area" localSheetId="3">'3 - ÚT'!$C$45:$J$65,'3 - ÚT'!$C$71:$K$114</definedName>
    <definedName name="_xlnm.Print_Titles" localSheetId="3">'3 - ÚT'!$83:$83</definedName>
    <definedName name="_xlnm._FilterDatabase" localSheetId="4" hidden="1">'4 - VRN'!$C$79:$K$113</definedName>
    <definedName name="_xlnm.Print_Area" localSheetId="4">'4 - VRN'!$C$45:$J$61,'4 - VRN'!$C$67:$K$113</definedName>
    <definedName name="_xlnm.Print_Titles" localSheetId="4">'4 - VRN'!$79:$79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112"/>
  <c r="BH112"/>
  <c r="BG112"/>
  <c r="BF112"/>
  <c r="T112"/>
  <c r="R112"/>
  <c r="P112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BI82"/>
  <c r="BH82"/>
  <c r="BG82"/>
  <c r="BF82"/>
  <c r="T82"/>
  <c r="R82"/>
  <c r="P82"/>
  <c r="J76"/>
  <c r="F76"/>
  <c r="F74"/>
  <c r="E72"/>
  <c r="J54"/>
  <c r="F54"/>
  <c r="F52"/>
  <c r="E50"/>
  <c r="J24"/>
  <c r="E24"/>
  <c r="J77"/>
  <c r="J23"/>
  <c r="J18"/>
  <c r="E18"/>
  <c r="F55"/>
  <c r="J17"/>
  <c r="J12"/>
  <c r="J74"/>
  <c r="E7"/>
  <c r="E70"/>
  <c i="4" r="J37"/>
  <c r="J36"/>
  <c i="1" r="AY57"/>
  <c i="4" r="J35"/>
  <c i="1" r="AX57"/>
  <c i="4" r="BI113"/>
  <c r="BH113"/>
  <c r="BG113"/>
  <c r="BF113"/>
  <c r="T113"/>
  <c r="R113"/>
  <c r="P113"/>
  <c r="BI111"/>
  <c r="BH111"/>
  <c r="BG111"/>
  <c r="BF111"/>
  <c r="T111"/>
  <c r="R111"/>
  <c r="P111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0"/>
  <c r="BH100"/>
  <c r="BG100"/>
  <c r="BF100"/>
  <c r="T100"/>
  <c r="R100"/>
  <c r="P100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0"/>
  <c r="BH90"/>
  <c r="BG90"/>
  <c r="BF90"/>
  <c r="T90"/>
  <c r="R90"/>
  <c r="P90"/>
  <c r="BI88"/>
  <c r="BH88"/>
  <c r="BG88"/>
  <c r="BF88"/>
  <c r="T88"/>
  <c r="R88"/>
  <c r="P88"/>
  <c r="BI87"/>
  <c r="BH87"/>
  <c r="BG87"/>
  <c r="BF87"/>
  <c r="T87"/>
  <c r="R87"/>
  <c r="P87"/>
  <c r="J80"/>
  <c r="F80"/>
  <c r="F78"/>
  <c r="E76"/>
  <c r="J54"/>
  <c r="F54"/>
  <c r="F52"/>
  <c r="E50"/>
  <c r="J24"/>
  <c r="E24"/>
  <c r="J55"/>
  <c r="J23"/>
  <c r="J18"/>
  <c r="E18"/>
  <c r="F81"/>
  <c r="J17"/>
  <c r="J12"/>
  <c r="J78"/>
  <c r="E7"/>
  <c r="E48"/>
  <c i="3" r="J37"/>
  <c r="J36"/>
  <c i="1" r="AY56"/>
  <c i="3" r="J35"/>
  <c i="1" r="AX56"/>
  <c i="3"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R111"/>
  <c r="P111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J80"/>
  <c r="F80"/>
  <c r="F78"/>
  <c r="E76"/>
  <c r="J54"/>
  <c r="F54"/>
  <c r="F52"/>
  <c r="E50"/>
  <c r="J24"/>
  <c r="E24"/>
  <c r="J81"/>
  <c r="J23"/>
  <c r="J18"/>
  <c r="E18"/>
  <c r="F55"/>
  <c r="J17"/>
  <c r="J12"/>
  <c r="J78"/>
  <c r="E7"/>
  <c r="E74"/>
  <c i="2" r="J37"/>
  <c r="J36"/>
  <c i="1" r="AY55"/>
  <c i="2" r="J35"/>
  <c i="1" r="AX55"/>
  <c i="2" r="BI1602"/>
  <c r="BH1602"/>
  <c r="BG1602"/>
  <c r="BF1602"/>
  <c r="T1602"/>
  <c r="R1602"/>
  <c r="P1602"/>
  <c r="BI1597"/>
  <c r="BH1597"/>
  <c r="BG1597"/>
  <c r="BF1597"/>
  <c r="T1597"/>
  <c r="R1597"/>
  <c r="P1597"/>
  <c r="BI1594"/>
  <c r="BH1594"/>
  <c r="BG1594"/>
  <c r="BF1594"/>
  <c r="T1594"/>
  <c r="R1594"/>
  <c r="P1594"/>
  <c r="BI1587"/>
  <c r="BH1587"/>
  <c r="BG1587"/>
  <c r="BF1587"/>
  <c r="T1587"/>
  <c r="R1587"/>
  <c r="P1587"/>
  <c r="BI1582"/>
  <c r="BH1582"/>
  <c r="BG1582"/>
  <c r="BF1582"/>
  <c r="T1582"/>
  <c r="R1582"/>
  <c r="P1582"/>
  <c r="BI1578"/>
  <c r="BH1578"/>
  <c r="BG1578"/>
  <c r="BF1578"/>
  <c r="T1578"/>
  <c r="R1578"/>
  <c r="P1578"/>
  <c r="BI1574"/>
  <c r="BH1574"/>
  <c r="BG1574"/>
  <c r="BF1574"/>
  <c r="T1574"/>
  <c r="R1574"/>
  <c r="P1574"/>
  <c r="BI1569"/>
  <c r="BH1569"/>
  <c r="BG1569"/>
  <c r="BF1569"/>
  <c r="T1569"/>
  <c r="R1569"/>
  <c r="P1569"/>
  <c r="BI1564"/>
  <c r="BH1564"/>
  <c r="BG1564"/>
  <c r="BF1564"/>
  <c r="T1564"/>
  <c r="R1564"/>
  <c r="P1564"/>
  <c r="BI1562"/>
  <c r="BH1562"/>
  <c r="BG1562"/>
  <c r="BF1562"/>
  <c r="T1562"/>
  <c r="R1562"/>
  <c r="P1562"/>
  <c r="BI1560"/>
  <c r="BH1560"/>
  <c r="BG1560"/>
  <c r="BF1560"/>
  <c r="T1560"/>
  <c r="R1560"/>
  <c r="P1560"/>
  <c r="BI1547"/>
  <c r="BH1547"/>
  <c r="BG1547"/>
  <c r="BF1547"/>
  <c r="T1547"/>
  <c r="R1547"/>
  <c r="P1547"/>
  <c r="BI1468"/>
  <c r="BH1468"/>
  <c r="BG1468"/>
  <c r="BF1468"/>
  <c r="T1468"/>
  <c r="R1468"/>
  <c r="P1468"/>
  <c r="BI1465"/>
  <c r="BH1465"/>
  <c r="BG1465"/>
  <c r="BF1465"/>
  <c r="T1465"/>
  <c r="R1465"/>
  <c r="P1465"/>
  <c r="BI1462"/>
  <c r="BH1462"/>
  <c r="BG1462"/>
  <c r="BF1462"/>
  <c r="T1462"/>
  <c r="R1462"/>
  <c r="P1462"/>
  <c r="BI1460"/>
  <c r="BH1460"/>
  <c r="BG1460"/>
  <c r="BF1460"/>
  <c r="T1460"/>
  <c r="R1460"/>
  <c r="P1460"/>
  <c r="BI1459"/>
  <c r="BH1459"/>
  <c r="BG1459"/>
  <c r="BF1459"/>
  <c r="T1459"/>
  <c r="R1459"/>
  <c r="P1459"/>
  <c r="BI1448"/>
  <c r="BH1448"/>
  <c r="BG1448"/>
  <c r="BF1448"/>
  <c r="T1448"/>
  <c r="R1448"/>
  <c r="P1448"/>
  <c r="BI1445"/>
  <c r="BH1445"/>
  <c r="BG1445"/>
  <c r="BF1445"/>
  <c r="T1445"/>
  <c r="R1445"/>
  <c r="P1445"/>
  <c r="BI1442"/>
  <c r="BH1442"/>
  <c r="BG1442"/>
  <c r="BF1442"/>
  <c r="T1442"/>
  <c r="R1442"/>
  <c r="P1442"/>
  <c r="BI1437"/>
  <c r="BH1437"/>
  <c r="BG1437"/>
  <c r="BF1437"/>
  <c r="T1437"/>
  <c r="R1437"/>
  <c r="P1437"/>
  <c r="BI1430"/>
  <c r="BH1430"/>
  <c r="BG1430"/>
  <c r="BF1430"/>
  <c r="T1430"/>
  <c r="R1430"/>
  <c r="P1430"/>
  <c r="BI1414"/>
  <c r="BH1414"/>
  <c r="BG1414"/>
  <c r="BF1414"/>
  <c r="T1414"/>
  <c r="R1414"/>
  <c r="P1414"/>
  <c r="BI1398"/>
  <c r="BH1398"/>
  <c r="BG1398"/>
  <c r="BF1398"/>
  <c r="T1398"/>
  <c r="R1398"/>
  <c r="P1398"/>
  <c r="BI1396"/>
  <c r="BH1396"/>
  <c r="BG1396"/>
  <c r="BF1396"/>
  <c r="T1396"/>
  <c r="R1396"/>
  <c r="P1396"/>
  <c r="BI1394"/>
  <c r="BH1394"/>
  <c r="BG1394"/>
  <c r="BF1394"/>
  <c r="T1394"/>
  <c r="R1394"/>
  <c r="P1394"/>
  <c r="BI1380"/>
  <c r="BH1380"/>
  <c r="BG1380"/>
  <c r="BF1380"/>
  <c r="T1380"/>
  <c r="R1380"/>
  <c r="P1380"/>
  <c r="BI1377"/>
  <c r="BH1377"/>
  <c r="BG1377"/>
  <c r="BF1377"/>
  <c r="T1377"/>
  <c r="R1377"/>
  <c r="P1377"/>
  <c r="BI1336"/>
  <c r="BH1336"/>
  <c r="BG1336"/>
  <c r="BF1336"/>
  <c r="T1336"/>
  <c r="R1336"/>
  <c r="P1336"/>
  <c r="BI1297"/>
  <c r="BH1297"/>
  <c r="BG1297"/>
  <c r="BF1297"/>
  <c r="T1297"/>
  <c r="R1297"/>
  <c r="P1297"/>
  <c r="BI1279"/>
  <c r="BH1279"/>
  <c r="BG1279"/>
  <c r="BF1279"/>
  <c r="T1279"/>
  <c r="R1279"/>
  <c r="P1279"/>
  <c r="BI1259"/>
  <c r="BH1259"/>
  <c r="BG1259"/>
  <c r="BF1259"/>
  <c r="T1259"/>
  <c r="R1259"/>
  <c r="P1259"/>
  <c r="BI1213"/>
  <c r="BH1213"/>
  <c r="BG1213"/>
  <c r="BF1213"/>
  <c r="T1213"/>
  <c r="R1213"/>
  <c r="P1213"/>
  <c r="BI1149"/>
  <c r="BH1149"/>
  <c r="BG1149"/>
  <c r="BF1149"/>
  <c r="T1149"/>
  <c r="R1149"/>
  <c r="P1149"/>
  <c r="BI1146"/>
  <c r="BH1146"/>
  <c r="BG1146"/>
  <c r="BF1146"/>
  <c r="T1146"/>
  <c r="R1146"/>
  <c r="P1146"/>
  <c r="BI1144"/>
  <c r="BH1144"/>
  <c r="BG1144"/>
  <c r="BF1144"/>
  <c r="T1144"/>
  <c r="R1144"/>
  <c r="P1144"/>
  <c r="BI1143"/>
  <c r="BH1143"/>
  <c r="BG1143"/>
  <c r="BF1143"/>
  <c r="T1143"/>
  <c r="R1143"/>
  <c r="P1143"/>
  <c r="BI1141"/>
  <c r="BH1141"/>
  <c r="BG1141"/>
  <c r="BF1141"/>
  <c r="T1141"/>
  <c r="R1141"/>
  <c r="P1141"/>
  <c r="BI1138"/>
  <c r="BH1138"/>
  <c r="BG1138"/>
  <c r="BF1138"/>
  <c r="T1138"/>
  <c r="R1138"/>
  <c r="P1138"/>
  <c r="BI1134"/>
  <c r="BH1134"/>
  <c r="BG1134"/>
  <c r="BF1134"/>
  <c r="T1134"/>
  <c r="R1134"/>
  <c r="P1134"/>
  <c r="BI1130"/>
  <c r="BH1130"/>
  <c r="BG1130"/>
  <c r="BF1130"/>
  <c r="T1130"/>
  <c r="R1130"/>
  <c r="P1130"/>
  <c r="BI1127"/>
  <c r="BH1127"/>
  <c r="BG1127"/>
  <c r="BF1127"/>
  <c r="T1127"/>
  <c r="R1127"/>
  <c r="P1127"/>
  <c r="BI1125"/>
  <c r="BH1125"/>
  <c r="BG1125"/>
  <c r="BF1125"/>
  <c r="T1125"/>
  <c r="R1125"/>
  <c r="P1125"/>
  <c r="BI1120"/>
  <c r="BH1120"/>
  <c r="BG1120"/>
  <c r="BF1120"/>
  <c r="T1120"/>
  <c r="R1120"/>
  <c r="P1120"/>
  <c r="BI1118"/>
  <c r="BH1118"/>
  <c r="BG1118"/>
  <c r="BF1118"/>
  <c r="T1118"/>
  <c r="R1118"/>
  <c r="P1118"/>
  <c r="BI1116"/>
  <c r="BH1116"/>
  <c r="BG1116"/>
  <c r="BF1116"/>
  <c r="T1116"/>
  <c r="R1116"/>
  <c r="P1116"/>
  <c r="BI1114"/>
  <c r="BH1114"/>
  <c r="BG1114"/>
  <c r="BF1114"/>
  <c r="T1114"/>
  <c r="R1114"/>
  <c r="P1114"/>
  <c r="BI1109"/>
  <c r="BH1109"/>
  <c r="BG1109"/>
  <c r="BF1109"/>
  <c r="T1109"/>
  <c r="R1109"/>
  <c r="P1109"/>
  <c r="BI1106"/>
  <c r="BH1106"/>
  <c r="BG1106"/>
  <c r="BF1106"/>
  <c r="T1106"/>
  <c r="R1106"/>
  <c r="P1106"/>
  <c r="BI1067"/>
  <c r="BH1067"/>
  <c r="BG1067"/>
  <c r="BF1067"/>
  <c r="T1067"/>
  <c r="R1067"/>
  <c r="P1067"/>
  <c r="BI1052"/>
  <c r="BH1052"/>
  <c r="BG1052"/>
  <c r="BF1052"/>
  <c r="T1052"/>
  <c r="R1052"/>
  <c r="P1052"/>
  <c r="BI1032"/>
  <c r="BH1032"/>
  <c r="BG1032"/>
  <c r="BF1032"/>
  <c r="T1032"/>
  <c r="R1032"/>
  <c r="P1032"/>
  <c r="BI1030"/>
  <c r="BH1030"/>
  <c r="BG1030"/>
  <c r="BF1030"/>
  <c r="T1030"/>
  <c r="R1030"/>
  <c r="P1030"/>
  <c r="BI1029"/>
  <c r="BH1029"/>
  <c r="BG1029"/>
  <c r="BF1029"/>
  <c r="T1029"/>
  <c r="R1029"/>
  <c r="P1029"/>
  <c r="BI1027"/>
  <c r="BH1027"/>
  <c r="BG1027"/>
  <c r="BF1027"/>
  <c r="T1027"/>
  <c r="R1027"/>
  <c r="P1027"/>
  <c r="BI1025"/>
  <c r="BH1025"/>
  <c r="BG1025"/>
  <c r="BF1025"/>
  <c r="T1025"/>
  <c r="R1025"/>
  <c r="P1025"/>
  <c r="BI1014"/>
  <c r="BH1014"/>
  <c r="BG1014"/>
  <c r="BF1014"/>
  <c r="T1014"/>
  <c r="R1014"/>
  <c r="P1014"/>
  <c r="BI1010"/>
  <c r="BH1010"/>
  <c r="BG1010"/>
  <c r="BF1010"/>
  <c r="T1010"/>
  <c r="R1010"/>
  <c r="P1010"/>
  <c r="BI1003"/>
  <c r="BH1003"/>
  <c r="BG1003"/>
  <c r="BF1003"/>
  <c r="T1003"/>
  <c r="R1003"/>
  <c r="P1003"/>
  <c r="BI1000"/>
  <c r="BH1000"/>
  <c r="BG1000"/>
  <c r="BF1000"/>
  <c r="T1000"/>
  <c r="R1000"/>
  <c r="P1000"/>
  <c r="BI996"/>
  <c r="BH996"/>
  <c r="BG996"/>
  <c r="BF996"/>
  <c r="T996"/>
  <c r="R996"/>
  <c r="P996"/>
  <c r="BI993"/>
  <c r="BH993"/>
  <c r="BG993"/>
  <c r="BF993"/>
  <c r="T993"/>
  <c r="R993"/>
  <c r="P993"/>
  <c r="BI968"/>
  <c r="BH968"/>
  <c r="BG968"/>
  <c r="BF968"/>
  <c r="T968"/>
  <c r="R968"/>
  <c r="P968"/>
  <c r="BI931"/>
  <c r="BH931"/>
  <c r="BG931"/>
  <c r="BF931"/>
  <c r="T931"/>
  <c r="R931"/>
  <c r="P931"/>
  <c r="BI928"/>
  <c r="BH928"/>
  <c r="BG928"/>
  <c r="BF928"/>
  <c r="T928"/>
  <c r="R928"/>
  <c r="P928"/>
  <c r="BI923"/>
  <c r="BH923"/>
  <c r="BG923"/>
  <c r="BF923"/>
  <c r="T923"/>
  <c r="R923"/>
  <c r="P923"/>
  <c r="BI920"/>
  <c r="BH920"/>
  <c r="BG920"/>
  <c r="BF920"/>
  <c r="T920"/>
  <c r="R920"/>
  <c r="P920"/>
  <c r="BI915"/>
  <c r="BH915"/>
  <c r="BG915"/>
  <c r="BF915"/>
  <c r="T915"/>
  <c r="R915"/>
  <c r="P915"/>
  <c r="BI912"/>
  <c r="BH912"/>
  <c r="BG912"/>
  <c r="BF912"/>
  <c r="T912"/>
  <c r="R912"/>
  <c r="P912"/>
  <c r="BI907"/>
  <c r="BH907"/>
  <c r="BG907"/>
  <c r="BF907"/>
  <c r="T907"/>
  <c r="R907"/>
  <c r="P907"/>
  <c r="BI906"/>
  <c r="BH906"/>
  <c r="BG906"/>
  <c r="BF906"/>
  <c r="T906"/>
  <c r="R906"/>
  <c r="P906"/>
  <c r="BI904"/>
  <c r="BH904"/>
  <c r="BG904"/>
  <c r="BF904"/>
  <c r="T904"/>
  <c r="R904"/>
  <c r="P904"/>
  <c r="BI897"/>
  <c r="BH897"/>
  <c r="BG897"/>
  <c r="BF897"/>
  <c r="T897"/>
  <c r="R897"/>
  <c r="P897"/>
  <c r="BI889"/>
  <c r="BH889"/>
  <c r="BG889"/>
  <c r="BF889"/>
  <c r="T889"/>
  <c r="R889"/>
  <c r="P889"/>
  <c r="BI884"/>
  <c r="BH884"/>
  <c r="BG884"/>
  <c r="BF884"/>
  <c r="T884"/>
  <c r="R884"/>
  <c r="P884"/>
  <c r="BI875"/>
  <c r="BH875"/>
  <c r="BG875"/>
  <c r="BF875"/>
  <c r="T875"/>
  <c r="R875"/>
  <c r="P875"/>
  <c r="BI872"/>
  <c r="BH872"/>
  <c r="BG872"/>
  <c r="BF872"/>
  <c r="T872"/>
  <c r="R872"/>
  <c r="P872"/>
  <c r="BI867"/>
  <c r="BH867"/>
  <c r="BG867"/>
  <c r="BF867"/>
  <c r="T867"/>
  <c r="R867"/>
  <c r="P867"/>
  <c r="BI866"/>
  <c r="BH866"/>
  <c r="BG866"/>
  <c r="BF866"/>
  <c r="T866"/>
  <c r="R866"/>
  <c r="P866"/>
  <c r="BI864"/>
  <c r="BH864"/>
  <c r="BG864"/>
  <c r="BF864"/>
  <c r="T864"/>
  <c r="R864"/>
  <c r="P864"/>
  <c r="BI863"/>
  <c r="BH863"/>
  <c r="BG863"/>
  <c r="BF863"/>
  <c r="T863"/>
  <c r="R863"/>
  <c r="P863"/>
  <c r="BI861"/>
  <c r="BH861"/>
  <c r="BG861"/>
  <c r="BF861"/>
  <c r="T861"/>
  <c r="R861"/>
  <c r="P861"/>
  <c r="BI857"/>
  <c r="BH857"/>
  <c r="BG857"/>
  <c r="BF857"/>
  <c r="T857"/>
  <c r="R857"/>
  <c r="P857"/>
  <c r="BI853"/>
  <c r="BH853"/>
  <c r="BG853"/>
  <c r="BF853"/>
  <c r="T853"/>
  <c r="R853"/>
  <c r="P853"/>
  <c r="BI848"/>
  <c r="BH848"/>
  <c r="BG848"/>
  <c r="BF848"/>
  <c r="T848"/>
  <c r="R848"/>
  <c r="P848"/>
  <c r="BI845"/>
  <c r="BH845"/>
  <c r="BG845"/>
  <c r="BF845"/>
  <c r="T845"/>
  <c r="R845"/>
  <c r="P845"/>
  <c r="BI842"/>
  <c r="BH842"/>
  <c r="BG842"/>
  <c r="BF842"/>
  <c r="T842"/>
  <c r="R842"/>
  <c r="P842"/>
  <c r="BI837"/>
  <c r="BH837"/>
  <c r="BG837"/>
  <c r="BF837"/>
  <c r="T837"/>
  <c r="R837"/>
  <c r="P837"/>
  <c r="BI832"/>
  <c r="BH832"/>
  <c r="BG832"/>
  <c r="BF832"/>
  <c r="T832"/>
  <c r="R832"/>
  <c r="P832"/>
  <c r="BI830"/>
  <c r="BH830"/>
  <c r="BG830"/>
  <c r="BF830"/>
  <c r="T830"/>
  <c r="R830"/>
  <c r="P830"/>
  <c r="BI827"/>
  <c r="BH827"/>
  <c r="BG827"/>
  <c r="BF827"/>
  <c r="T827"/>
  <c r="R827"/>
  <c r="P827"/>
  <c r="BI822"/>
  <c r="BH822"/>
  <c r="BG822"/>
  <c r="BF822"/>
  <c r="T822"/>
  <c r="R822"/>
  <c r="P822"/>
  <c r="BI819"/>
  <c r="BH819"/>
  <c r="BG819"/>
  <c r="BF819"/>
  <c r="T819"/>
  <c r="R819"/>
  <c r="P819"/>
  <c r="BI814"/>
  <c r="BH814"/>
  <c r="BG814"/>
  <c r="BF814"/>
  <c r="T814"/>
  <c r="R814"/>
  <c r="P814"/>
  <c r="BI809"/>
  <c r="BH809"/>
  <c r="BG809"/>
  <c r="BF809"/>
  <c r="T809"/>
  <c r="R809"/>
  <c r="P809"/>
  <c r="BI805"/>
  <c r="BH805"/>
  <c r="BG805"/>
  <c r="BF805"/>
  <c r="T805"/>
  <c r="R805"/>
  <c r="P805"/>
  <c r="BI800"/>
  <c r="BH800"/>
  <c r="BG800"/>
  <c r="BF800"/>
  <c r="T800"/>
  <c r="R800"/>
  <c r="P800"/>
  <c r="BI795"/>
  <c r="BH795"/>
  <c r="BG795"/>
  <c r="BF795"/>
  <c r="T795"/>
  <c r="R795"/>
  <c r="P795"/>
  <c r="BI793"/>
  <c r="BH793"/>
  <c r="BG793"/>
  <c r="BF793"/>
  <c r="T793"/>
  <c r="R793"/>
  <c r="P793"/>
  <c r="BI788"/>
  <c r="BH788"/>
  <c r="BG788"/>
  <c r="BF788"/>
  <c r="T788"/>
  <c r="R788"/>
  <c r="P788"/>
  <c r="BI783"/>
  <c r="BH783"/>
  <c r="BG783"/>
  <c r="BF783"/>
  <c r="T783"/>
  <c r="R783"/>
  <c r="P783"/>
  <c r="BI778"/>
  <c r="BH778"/>
  <c r="BG778"/>
  <c r="BF778"/>
  <c r="T778"/>
  <c r="R778"/>
  <c r="P778"/>
  <c r="BI775"/>
  <c r="BH775"/>
  <c r="BG775"/>
  <c r="BF775"/>
  <c r="T775"/>
  <c r="R775"/>
  <c r="P775"/>
  <c r="BI774"/>
  <c r="BH774"/>
  <c r="BG774"/>
  <c r="BF774"/>
  <c r="T774"/>
  <c r="R774"/>
  <c r="P774"/>
  <c r="BI772"/>
  <c r="BH772"/>
  <c r="BG772"/>
  <c r="BF772"/>
  <c r="T772"/>
  <c r="R772"/>
  <c r="P772"/>
  <c r="BI764"/>
  <c r="BH764"/>
  <c r="BG764"/>
  <c r="BF764"/>
  <c r="T764"/>
  <c r="R764"/>
  <c r="P764"/>
  <c r="BI754"/>
  <c r="BH754"/>
  <c r="BG754"/>
  <c r="BF754"/>
  <c r="T754"/>
  <c r="R754"/>
  <c r="P754"/>
  <c r="BI753"/>
  <c r="BH753"/>
  <c r="BG753"/>
  <c r="BF753"/>
  <c r="T753"/>
  <c r="R753"/>
  <c r="P753"/>
  <c r="BI736"/>
  <c r="BH736"/>
  <c r="BG736"/>
  <c r="BF736"/>
  <c r="T736"/>
  <c r="R736"/>
  <c r="P736"/>
  <c r="BI722"/>
  <c r="BH722"/>
  <c r="BG722"/>
  <c r="BF722"/>
  <c r="T722"/>
  <c r="R722"/>
  <c r="P722"/>
  <c r="BI718"/>
  <c r="BH718"/>
  <c r="BG718"/>
  <c r="BF718"/>
  <c r="T718"/>
  <c r="R718"/>
  <c r="P718"/>
  <c r="BI701"/>
  <c r="BH701"/>
  <c r="BG701"/>
  <c r="BF701"/>
  <c r="T701"/>
  <c r="R701"/>
  <c r="P701"/>
  <c r="BI697"/>
  <c r="BH697"/>
  <c r="BG697"/>
  <c r="BF697"/>
  <c r="T697"/>
  <c r="R697"/>
  <c r="P697"/>
  <c r="BI693"/>
  <c r="BH693"/>
  <c r="BG693"/>
  <c r="BF693"/>
  <c r="T693"/>
  <c r="R693"/>
  <c r="P693"/>
  <c r="BI689"/>
  <c r="BH689"/>
  <c r="BG689"/>
  <c r="BF689"/>
  <c r="T689"/>
  <c r="R689"/>
  <c r="P689"/>
  <c r="BI685"/>
  <c r="BH685"/>
  <c r="BG685"/>
  <c r="BF685"/>
  <c r="T685"/>
  <c r="R685"/>
  <c r="P685"/>
  <c r="BI681"/>
  <c r="BH681"/>
  <c r="BG681"/>
  <c r="BF681"/>
  <c r="T681"/>
  <c r="R681"/>
  <c r="P681"/>
  <c r="BI677"/>
  <c r="BH677"/>
  <c r="BG677"/>
  <c r="BF677"/>
  <c r="T677"/>
  <c r="R677"/>
  <c r="P677"/>
  <c r="BI662"/>
  <c r="BH662"/>
  <c r="BG662"/>
  <c r="BF662"/>
  <c r="T662"/>
  <c r="R662"/>
  <c r="P662"/>
  <c r="BI658"/>
  <c r="BH658"/>
  <c r="BG658"/>
  <c r="BF658"/>
  <c r="T658"/>
  <c r="R658"/>
  <c r="P658"/>
  <c r="BI654"/>
  <c r="BH654"/>
  <c r="BG654"/>
  <c r="BF654"/>
  <c r="T654"/>
  <c r="R654"/>
  <c r="P654"/>
  <c r="BI650"/>
  <c r="BH650"/>
  <c r="BG650"/>
  <c r="BF650"/>
  <c r="T650"/>
  <c r="R650"/>
  <c r="P650"/>
  <c r="BI646"/>
  <c r="BH646"/>
  <c r="BG646"/>
  <c r="BF646"/>
  <c r="T646"/>
  <c r="R646"/>
  <c r="P646"/>
  <c r="BI642"/>
  <c r="BH642"/>
  <c r="BG642"/>
  <c r="BF642"/>
  <c r="T642"/>
  <c r="R642"/>
  <c r="P642"/>
  <c r="BI634"/>
  <c r="BH634"/>
  <c r="BG634"/>
  <c r="BF634"/>
  <c r="T634"/>
  <c r="R634"/>
  <c r="P634"/>
  <c r="BI626"/>
  <c r="BH626"/>
  <c r="BG626"/>
  <c r="BF626"/>
  <c r="T626"/>
  <c r="R626"/>
  <c r="P626"/>
  <c r="BI622"/>
  <c r="BH622"/>
  <c r="BG622"/>
  <c r="BF622"/>
  <c r="T622"/>
  <c r="R622"/>
  <c r="P622"/>
  <c r="BI605"/>
  <c r="BH605"/>
  <c r="BG605"/>
  <c r="BF605"/>
  <c r="T605"/>
  <c r="R605"/>
  <c r="P605"/>
  <c r="BI602"/>
  <c r="BH602"/>
  <c r="BG602"/>
  <c r="BF602"/>
  <c r="T602"/>
  <c r="R602"/>
  <c r="P602"/>
  <c r="BI598"/>
  <c r="BH598"/>
  <c r="BG598"/>
  <c r="BF598"/>
  <c r="T598"/>
  <c r="R598"/>
  <c r="P598"/>
  <c r="BI590"/>
  <c r="BH590"/>
  <c r="BG590"/>
  <c r="BF590"/>
  <c r="T590"/>
  <c r="R590"/>
  <c r="P590"/>
  <c r="BI586"/>
  <c r="BH586"/>
  <c r="BG586"/>
  <c r="BF586"/>
  <c r="T586"/>
  <c r="R586"/>
  <c r="P586"/>
  <c r="BI585"/>
  <c r="BH585"/>
  <c r="BG585"/>
  <c r="BF585"/>
  <c r="T585"/>
  <c r="R585"/>
  <c r="P585"/>
  <c r="BI584"/>
  <c r="BH584"/>
  <c r="BG584"/>
  <c r="BF584"/>
  <c r="T584"/>
  <c r="R584"/>
  <c r="P584"/>
  <c r="BI583"/>
  <c r="BH583"/>
  <c r="BG583"/>
  <c r="BF583"/>
  <c r="T583"/>
  <c r="R583"/>
  <c r="P583"/>
  <c r="BI581"/>
  <c r="BH581"/>
  <c r="BG581"/>
  <c r="BF581"/>
  <c r="T581"/>
  <c r="R581"/>
  <c r="P581"/>
  <c r="BI577"/>
  <c r="BH577"/>
  <c r="BG577"/>
  <c r="BF577"/>
  <c r="T577"/>
  <c r="R577"/>
  <c r="P577"/>
  <c r="BI575"/>
  <c r="BH575"/>
  <c r="BG575"/>
  <c r="BF575"/>
  <c r="T575"/>
  <c r="R575"/>
  <c r="P575"/>
  <c r="BI574"/>
  <c r="BH574"/>
  <c r="BG574"/>
  <c r="BF574"/>
  <c r="T574"/>
  <c r="R574"/>
  <c r="P574"/>
  <c r="BI569"/>
  <c r="BH569"/>
  <c r="BG569"/>
  <c r="BF569"/>
  <c r="T569"/>
  <c r="R569"/>
  <c r="P569"/>
  <c r="BI565"/>
  <c r="BH565"/>
  <c r="BG565"/>
  <c r="BF565"/>
  <c r="T565"/>
  <c r="T564"/>
  <c r="R565"/>
  <c r="R564"/>
  <c r="P565"/>
  <c r="P564"/>
  <c r="BI562"/>
  <c r="BH562"/>
  <c r="BG562"/>
  <c r="BF562"/>
  <c r="T562"/>
  <c r="R562"/>
  <c r="P562"/>
  <c r="BI560"/>
  <c r="BH560"/>
  <c r="BG560"/>
  <c r="BF560"/>
  <c r="T560"/>
  <c r="R560"/>
  <c r="P560"/>
  <c r="BI556"/>
  <c r="BH556"/>
  <c r="BG556"/>
  <c r="BF556"/>
  <c r="T556"/>
  <c r="R556"/>
  <c r="P556"/>
  <c r="BI554"/>
  <c r="BH554"/>
  <c r="BG554"/>
  <c r="BF554"/>
  <c r="T554"/>
  <c r="R554"/>
  <c r="P554"/>
  <c r="BI550"/>
  <c r="BH550"/>
  <c r="BG550"/>
  <c r="BF550"/>
  <c r="T550"/>
  <c r="R550"/>
  <c r="P550"/>
  <c r="BI547"/>
  <c r="BH547"/>
  <c r="BG547"/>
  <c r="BF547"/>
  <c r="T547"/>
  <c r="R547"/>
  <c r="P547"/>
  <c r="BI542"/>
  <c r="BH542"/>
  <c r="BG542"/>
  <c r="BF542"/>
  <c r="T542"/>
  <c r="R542"/>
  <c r="P542"/>
  <c r="BI540"/>
  <c r="BH540"/>
  <c r="BG540"/>
  <c r="BF540"/>
  <c r="T540"/>
  <c r="R540"/>
  <c r="P540"/>
  <c r="BI538"/>
  <c r="BH538"/>
  <c r="BG538"/>
  <c r="BF538"/>
  <c r="T538"/>
  <c r="R538"/>
  <c r="P538"/>
  <c r="BI537"/>
  <c r="BH537"/>
  <c r="BG537"/>
  <c r="BF537"/>
  <c r="T537"/>
  <c r="R537"/>
  <c r="P537"/>
  <c r="BI536"/>
  <c r="BH536"/>
  <c r="BG536"/>
  <c r="BF536"/>
  <c r="T536"/>
  <c r="R536"/>
  <c r="P536"/>
  <c r="BI497"/>
  <c r="BH497"/>
  <c r="BG497"/>
  <c r="BF497"/>
  <c r="T497"/>
  <c r="R497"/>
  <c r="P497"/>
  <c r="BI455"/>
  <c r="BH455"/>
  <c r="BG455"/>
  <c r="BF455"/>
  <c r="T455"/>
  <c r="R455"/>
  <c r="P455"/>
  <c r="BI450"/>
  <c r="BH450"/>
  <c r="BG450"/>
  <c r="BF450"/>
  <c r="T450"/>
  <c r="R450"/>
  <c r="P450"/>
  <c r="BI445"/>
  <c r="BH445"/>
  <c r="BG445"/>
  <c r="BF445"/>
  <c r="T445"/>
  <c r="R445"/>
  <c r="P445"/>
  <c r="BI440"/>
  <c r="BH440"/>
  <c r="BG440"/>
  <c r="BF440"/>
  <c r="T440"/>
  <c r="R440"/>
  <c r="P440"/>
  <c r="BI431"/>
  <c r="BH431"/>
  <c r="BG431"/>
  <c r="BF431"/>
  <c r="T431"/>
  <c r="R431"/>
  <c r="P431"/>
  <c r="BI426"/>
  <c r="BH426"/>
  <c r="BG426"/>
  <c r="BF426"/>
  <c r="T426"/>
  <c r="R426"/>
  <c r="P426"/>
  <c r="BI418"/>
  <c r="BH418"/>
  <c r="BG418"/>
  <c r="BF418"/>
  <c r="T418"/>
  <c r="R418"/>
  <c r="P418"/>
  <c r="BI405"/>
  <c r="BH405"/>
  <c r="BG405"/>
  <c r="BF405"/>
  <c r="T405"/>
  <c r="R405"/>
  <c r="P405"/>
  <c r="BI403"/>
  <c r="BH403"/>
  <c r="BG403"/>
  <c r="BF403"/>
  <c r="T403"/>
  <c r="R403"/>
  <c r="P403"/>
  <c r="BI401"/>
  <c r="BH401"/>
  <c r="BG401"/>
  <c r="BF401"/>
  <c r="T401"/>
  <c r="R401"/>
  <c r="P401"/>
  <c r="BI397"/>
  <c r="BH397"/>
  <c r="BG397"/>
  <c r="BF397"/>
  <c r="T397"/>
  <c r="R397"/>
  <c r="P397"/>
  <c r="BI395"/>
  <c r="BH395"/>
  <c r="BG395"/>
  <c r="BF395"/>
  <c r="T395"/>
  <c r="R395"/>
  <c r="P395"/>
  <c r="BI381"/>
  <c r="BH381"/>
  <c r="BG381"/>
  <c r="BF381"/>
  <c r="T381"/>
  <c r="R381"/>
  <c r="P381"/>
  <c r="BI379"/>
  <c r="BH379"/>
  <c r="BG379"/>
  <c r="BF379"/>
  <c r="T379"/>
  <c r="R379"/>
  <c r="P379"/>
  <c r="BI340"/>
  <c r="BH340"/>
  <c r="BG340"/>
  <c r="BF340"/>
  <c r="T340"/>
  <c r="R340"/>
  <c r="P340"/>
  <c r="BI337"/>
  <c r="BH337"/>
  <c r="BG337"/>
  <c r="BF337"/>
  <c r="T337"/>
  <c r="R337"/>
  <c r="P337"/>
  <c r="BI324"/>
  <c r="BH324"/>
  <c r="BG324"/>
  <c r="BF324"/>
  <c r="T324"/>
  <c r="R324"/>
  <c r="P324"/>
  <c r="BI318"/>
  <c r="BH318"/>
  <c r="BG318"/>
  <c r="BF318"/>
  <c r="T318"/>
  <c r="R318"/>
  <c r="P318"/>
  <c r="BI313"/>
  <c r="BH313"/>
  <c r="BG313"/>
  <c r="BF313"/>
  <c r="T313"/>
  <c r="R313"/>
  <c r="P313"/>
  <c r="BI272"/>
  <c r="BH272"/>
  <c r="BG272"/>
  <c r="BF272"/>
  <c r="T272"/>
  <c r="R272"/>
  <c r="P272"/>
  <c r="BI267"/>
  <c r="BH267"/>
  <c r="BG267"/>
  <c r="BF267"/>
  <c r="T267"/>
  <c r="R267"/>
  <c r="P267"/>
  <c r="BI228"/>
  <c r="BH228"/>
  <c r="BG228"/>
  <c r="BF228"/>
  <c r="T228"/>
  <c r="R228"/>
  <c r="P228"/>
  <c r="BI223"/>
  <c r="BH223"/>
  <c r="BG223"/>
  <c r="BF223"/>
  <c r="T223"/>
  <c r="R223"/>
  <c r="P223"/>
  <c r="BI218"/>
  <c r="BH218"/>
  <c r="BG218"/>
  <c r="BF218"/>
  <c r="T218"/>
  <c r="R218"/>
  <c r="P218"/>
  <c r="BI216"/>
  <c r="BH216"/>
  <c r="BG216"/>
  <c r="BF216"/>
  <c r="T216"/>
  <c r="R216"/>
  <c r="P216"/>
  <c r="BI200"/>
  <c r="BH200"/>
  <c r="BG200"/>
  <c r="BF200"/>
  <c r="T200"/>
  <c r="R200"/>
  <c r="P200"/>
  <c r="BI196"/>
  <c r="BH196"/>
  <c r="BG196"/>
  <c r="BF196"/>
  <c r="T196"/>
  <c r="R196"/>
  <c r="P196"/>
  <c r="BI170"/>
  <c r="BH170"/>
  <c r="BG170"/>
  <c r="BF170"/>
  <c r="T170"/>
  <c r="R170"/>
  <c r="P170"/>
  <c r="BI160"/>
  <c r="BH160"/>
  <c r="BG160"/>
  <c r="BF160"/>
  <c r="T160"/>
  <c r="R160"/>
  <c r="P160"/>
  <c r="BI151"/>
  <c r="BH151"/>
  <c r="BG151"/>
  <c r="BF151"/>
  <c r="T151"/>
  <c r="R151"/>
  <c r="P151"/>
  <c r="BI126"/>
  <c r="BH126"/>
  <c r="BG126"/>
  <c r="BF126"/>
  <c r="T126"/>
  <c r="R126"/>
  <c r="P126"/>
  <c r="BI114"/>
  <c r="BH114"/>
  <c r="BG114"/>
  <c r="BF114"/>
  <c r="T114"/>
  <c r="R114"/>
  <c r="P114"/>
  <c r="BI102"/>
  <c r="BH102"/>
  <c r="BG102"/>
  <c r="BF102"/>
  <c r="T102"/>
  <c r="R102"/>
  <c r="P102"/>
  <c r="J95"/>
  <c r="F95"/>
  <c r="F93"/>
  <c r="E91"/>
  <c r="J54"/>
  <c r="F54"/>
  <c r="F52"/>
  <c r="E50"/>
  <c r="J24"/>
  <c r="E24"/>
  <c r="J55"/>
  <c r="J23"/>
  <c r="J18"/>
  <c r="E18"/>
  <c r="F96"/>
  <c r="J17"/>
  <c r="J12"/>
  <c r="J52"/>
  <c r="E7"/>
  <c r="E89"/>
  <c i="1" r="L50"/>
  <c r="AM50"/>
  <c r="AM49"/>
  <c r="L49"/>
  <c r="AM47"/>
  <c r="L47"/>
  <c r="L45"/>
  <c r="L44"/>
  <c i="2" r="J1602"/>
  <c r="J1594"/>
  <c r="J1574"/>
  <c r="J1468"/>
  <c r="J1459"/>
  <c r="J1437"/>
  <c r="BK1394"/>
  <c r="J1297"/>
  <c r="BK1259"/>
  <c r="BK1149"/>
  <c r="J1141"/>
  <c r="J1134"/>
  <c r="J1127"/>
  <c r="J1116"/>
  <c r="BK1067"/>
  <c r="J1030"/>
  <c r="J1025"/>
  <c r="J1010"/>
  <c r="J996"/>
  <c r="BK928"/>
  <c r="J920"/>
  <c r="J912"/>
  <c r="J897"/>
  <c r="J872"/>
  <c r="BK866"/>
  <c r="J861"/>
  <c r="BK853"/>
  <c r="J832"/>
  <c r="BK827"/>
  <c r="BK819"/>
  <c r="BK805"/>
  <c r="J795"/>
  <c r="BK788"/>
  <c r="J775"/>
  <c r="J764"/>
  <c r="J693"/>
  <c r="BK677"/>
  <c r="BK650"/>
  <c r="BK622"/>
  <c r="J586"/>
  <c r="BK583"/>
  <c r="BK575"/>
  <c r="BK569"/>
  <c r="BK538"/>
  <c r="BK536"/>
  <c r="BK455"/>
  <c r="J445"/>
  <c r="J431"/>
  <c r="BK426"/>
  <c r="BK403"/>
  <c r="BK318"/>
  <c r="BK272"/>
  <c r="BK223"/>
  <c r="J160"/>
  <c r="BK126"/>
  <c i="1" r="AS54"/>
  <c i="2" r="BK1448"/>
  <c r="J1442"/>
  <c r="BK1414"/>
  <c r="J1380"/>
  <c r="J1259"/>
  <c r="J1146"/>
  <c r="BK1127"/>
  <c r="J1118"/>
  <c r="BK1109"/>
  <c r="J1052"/>
  <c r="J1029"/>
  <c r="BK1010"/>
  <c r="BK993"/>
  <c r="BK920"/>
  <c r="J904"/>
  <c r="BK884"/>
  <c r="J866"/>
  <c r="J848"/>
  <c r="BK837"/>
  <c r="J822"/>
  <c r="J809"/>
  <c r="BK778"/>
  <c r="BK772"/>
  <c r="J754"/>
  <c r="BK718"/>
  <c r="BK693"/>
  <c r="J658"/>
  <c r="BK590"/>
  <c r="BK584"/>
  <c r="J574"/>
  <c r="J550"/>
  <c r="BK445"/>
  <c r="J401"/>
  <c r="BK381"/>
  <c r="J272"/>
  <c r="J196"/>
  <c r="BK1602"/>
  <c r="BK1587"/>
  <c r="J1582"/>
  <c r="J1448"/>
  <c r="J1414"/>
  <c r="J1396"/>
  <c r="J1377"/>
  <c r="BK1213"/>
  <c r="BK1141"/>
  <c r="J1130"/>
  <c r="J1114"/>
  <c r="BK1052"/>
  <c r="J1003"/>
  <c r="J993"/>
  <c r="BK923"/>
  <c r="J906"/>
  <c r="J884"/>
  <c r="BK872"/>
  <c r="BK857"/>
  <c r="BK845"/>
  <c r="J805"/>
  <c r="BK783"/>
  <c r="BK754"/>
  <c r="J689"/>
  <c r="J646"/>
  <c r="BK626"/>
  <c r="BK602"/>
  <c r="J585"/>
  <c r="J569"/>
  <c r="J560"/>
  <c r="BK550"/>
  <c r="J538"/>
  <c r="J440"/>
  <c r="BK401"/>
  <c r="BK337"/>
  <c r="BK267"/>
  <c r="BK200"/>
  <c r="J102"/>
  <c r="BK753"/>
  <c r="BK701"/>
  <c r="BK658"/>
  <c r="BK634"/>
  <c r="J577"/>
  <c r="BK556"/>
  <c r="J542"/>
  <c r="J403"/>
  <c r="BK379"/>
  <c r="BK324"/>
  <c r="J218"/>
  <c r="J151"/>
  <c i="3" r="BK152"/>
  <c r="J139"/>
  <c r="J130"/>
  <c r="J118"/>
  <c r="BK107"/>
  <c r="J103"/>
  <c r="BK95"/>
  <c r="J150"/>
  <c r="J144"/>
  <c r="J136"/>
  <c r="BK124"/>
  <c r="BK111"/>
  <c r="BK104"/>
  <c r="BK87"/>
  <c r="J154"/>
  <c r="BK144"/>
  <c r="BK132"/>
  <c r="J104"/>
  <c r="J95"/>
  <c r="BK154"/>
  <c r="BK140"/>
  <c r="J132"/>
  <c r="J122"/>
  <c r="J114"/>
  <c r="J91"/>
  <c i="4" r="J111"/>
  <c r="J104"/>
  <c r="BK88"/>
  <c r="BK111"/>
  <c r="BK106"/>
  <c r="BK100"/>
  <c r="J93"/>
  <c r="J87"/>
  <c r="J100"/>
  <c r="J95"/>
  <c r="BK90"/>
  <c i="5" r="J112"/>
  <c r="BK105"/>
  <c r="BK91"/>
  <c r="J109"/>
  <c r="J97"/>
  <c r="BK85"/>
  <c i="2" r="BK1597"/>
  <c r="BK1574"/>
  <c r="J1547"/>
  <c r="J1465"/>
  <c r="BK1445"/>
  <c r="J1430"/>
  <c r="BK1336"/>
  <c r="J1279"/>
  <c r="BK1143"/>
  <c r="BK1138"/>
  <c r="BK1130"/>
  <c r="BK1125"/>
  <c r="J1109"/>
  <c r="BK1032"/>
  <c r="BK1027"/>
  <c r="J1014"/>
  <c r="BK1000"/>
  <c r="BK931"/>
  <c r="J923"/>
  <c r="J915"/>
  <c r="BK906"/>
  <c r="BK875"/>
  <c r="BK867"/>
  <c r="J864"/>
  <c r="J857"/>
  <c r="J837"/>
  <c r="BK830"/>
  <c r="BK822"/>
  <c r="BK814"/>
  <c r="BK809"/>
  <c r="BK800"/>
  <c r="J793"/>
  <c r="J783"/>
  <c r="J753"/>
  <c r="BK685"/>
  <c r="J662"/>
  <c r="BK646"/>
  <c r="J642"/>
  <c r="J590"/>
  <c r="J584"/>
  <c r="BK574"/>
  <c r="J540"/>
  <c r="BK537"/>
  <c r="BK497"/>
  <c r="BK450"/>
  <c r="BK440"/>
  <c r="BK405"/>
  <c r="J381"/>
  <c r="J313"/>
  <c r="J267"/>
  <c r="J170"/>
  <c r="BK151"/>
  <c r="BK102"/>
  <c r="BK1569"/>
  <c r="J1564"/>
  <c r="BK1562"/>
  <c r="J1562"/>
  <c r="BK1560"/>
  <c r="BK1547"/>
  <c r="BK1465"/>
  <c r="J1462"/>
  <c r="BK1459"/>
  <c r="BK1430"/>
  <c r="BK1398"/>
  <c r="J1336"/>
  <c r="J1149"/>
  <c r="J1143"/>
  <c r="J1125"/>
  <c r="BK1114"/>
  <c r="J1067"/>
  <c r="BK1030"/>
  <c r="BK1014"/>
  <c r="BK996"/>
  <c r="J931"/>
  <c r="J907"/>
  <c r="J889"/>
  <c r="J867"/>
  <c r="BK863"/>
  <c r="J845"/>
  <c r="J827"/>
  <c r="J814"/>
  <c r="J788"/>
  <c r="J774"/>
  <c r="J772"/>
  <c r="BK736"/>
  <c r="J701"/>
  <c r="BK662"/>
  <c r="J598"/>
  <c r="BK581"/>
  <c r="J575"/>
  <c r="J547"/>
  <c r="J497"/>
  <c r="J418"/>
  <c r="J395"/>
  <c r="J228"/>
  <c r="BK160"/>
  <c r="J1597"/>
  <c r="J1587"/>
  <c r="J1569"/>
  <c r="BK1442"/>
  <c r="J1398"/>
  <c r="BK1380"/>
  <c r="BK1279"/>
  <c r="BK1146"/>
  <c r="J1138"/>
  <c r="J1120"/>
  <c r="BK1106"/>
  <c r="J1027"/>
  <c r="J968"/>
  <c r="BK907"/>
  <c r="BK904"/>
  <c r="J875"/>
  <c r="J863"/>
  <c r="BK848"/>
  <c r="BK832"/>
  <c r="BK795"/>
  <c r="BK774"/>
  <c r="J697"/>
  <c r="J677"/>
  <c r="J634"/>
  <c r="J605"/>
  <c r="BK586"/>
  <c r="J581"/>
  <c r="BK562"/>
  <c r="BK554"/>
  <c r="BK540"/>
  <c r="J455"/>
  <c r="BK418"/>
  <c r="J379"/>
  <c r="J324"/>
  <c r="BK218"/>
  <c r="BK114"/>
  <c r="J1578"/>
  <c r="J736"/>
  <c r="BK689"/>
  <c r="J654"/>
  <c r="J626"/>
  <c r="J562"/>
  <c r="J554"/>
  <c r="J450"/>
  <c r="J397"/>
  <c r="J340"/>
  <c r="J318"/>
  <c r="J200"/>
  <c r="J126"/>
  <c i="3" r="J147"/>
  <c r="BK136"/>
  <c r="BK126"/>
  <c r="J111"/>
  <c r="J105"/>
  <c r="J99"/>
  <c r="J87"/>
  <c r="J140"/>
  <c r="J126"/>
  <c r="J120"/>
  <c r="BK106"/>
  <c r="BK103"/>
  <c r="BK91"/>
  <c r="BK150"/>
  <c r="BK141"/>
  <c r="J128"/>
  <c r="BK114"/>
  <c r="J101"/>
  <c r="J93"/>
  <c r="J152"/>
  <c r="J134"/>
  <c r="BK120"/>
  <c r="BK116"/>
  <c r="BK93"/>
  <c i="4" r="J113"/>
  <c r="J106"/>
  <c r="BK95"/>
  <c r="BK113"/>
  <c r="BK108"/>
  <c r="BK104"/>
  <c r="BK97"/>
  <c r="J90"/>
  <c r="J108"/>
  <c r="J97"/>
  <c r="BK93"/>
  <c r="BK87"/>
  <c i="5" r="J89"/>
  <c r="BK107"/>
  <c r="J100"/>
  <c r="J87"/>
  <c r="BK112"/>
  <c r="BK100"/>
  <c r="J91"/>
  <c r="BK87"/>
  <c r="J102"/>
  <c r="BK82"/>
  <c i="2" r="BK1564"/>
  <c r="J1560"/>
  <c r="BK1468"/>
  <c r="BK1462"/>
  <c r="J1460"/>
  <c r="J1445"/>
  <c r="BK1396"/>
  <c r="BK1377"/>
  <c r="J1213"/>
  <c r="J1144"/>
  <c r="BK1120"/>
  <c r="BK1116"/>
  <c r="J1106"/>
  <c r="J1032"/>
  <c r="BK1025"/>
  <c r="BK1003"/>
  <c r="BK968"/>
  <c r="BK915"/>
  <c r="BK897"/>
  <c r="BK861"/>
  <c r="BK842"/>
  <c r="J830"/>
  <c r="J819"/>
  <c r="BK793"/>
  <c r="BK775"/>
  <c r="BK764"/>
  <c r="J722"/>
  <c r="BK697"/>
  <c r="BK681"/>
  <c r="J602"/>
  <c r="BK585"/>
  <c r="BK577"/>
  <c r="J565"/>
  <c r="J537"/>
  <c r="BK431"/>
  <c r="BK397"/>
  <c r="BK313"/>
  <c r="J216"/>
  <c r="J114"/>
  <c r="BK1594"/>
  <c r="BK1582"/>
  <c r="BK1460"/>
  <c r="BK1437"/>
  <c r="J1394"/>
  <c r="BK1297"/>
  <c r="BK1144"/>
  <c r="BK1134"/>
  <c r="BK1118"/>
  <c r="BK1029"/>
  <c r="J1000"/>
  <c r="J928"/>
  <c r="BK912"/>
  <c r="BK889"/>
  <c r="BK864"/>
  <c r="J853"/>
  <c r="J842"/>
  <c r="J800"/>
  <c r="J778"/>
  <c r="J718"/>
  <c r="J681"/>
  <c r="BK654"/>
  <c r="BK642"/>
  <c r="J622"/>
  <c r="BK598"/>
  <c r="J583"/>
  <c r="BK565"/>
  <c r="J556"/>
  <c r="BK542"/>
  <c r="J536"/>
  <c r="J405"/>
  <c r="BK340"/>
  <c r="BK228"/>
  <c r="BK216"/>
  <c r="BK196"/>
  <c r="BK1578"/>
  <c r="BK722"/>
  <c r="J685"/>
  <c r="J650"/>
  <c r="BK605"/>
  <c r="BK560"/>
  <c r="BK547"/>
  <c r="J426"/>
  <c r="BK395"/>
  <c r="J337"/>
  <c r="J223"/>
  <c r="BK170"/>
  <c i="3" r="BK156"/>
  <c r="J145"/>
  <c r="BK134"/>
  <c r="J124"/>
  <c r="J106"/>
  <c r="BK101"/>
  <c r="J89"/>
  <c r="BK147"/>
  <c r="BK138"/>
  <c r="BK128"/>
  <c r="BK122"/>
  <c r="J107"/>
  <c r="BK99"/>
  <c r="J156"/>
  <c r="BK145"/>
  <c r="J138"/>
  <c r="J116"/>
  <c r="BK105"/>
  <c r="BK97"/>
  <c r="BK89"/>
  <c r="J141"/>
  <c r="BK139"/>
  <c r="BK130"/>
  <c r="BK118"/>
  <c r="J97"/>
  <c i="4" r="F35"/>
  <c r="J88"/>
  <c i="5" r="J105"/>
  <c r="J85"/>
  <c r="BK102"/>
  <c r="BK97"/>
  <c r="J82"/>
  <c r="BK109"/>
  <c r="BK94"/>
  <c r="BK89"/>
  <c r="J107"/>
  <c r="J94"/>
  <c i="2" l="1" r="T101"/>
  <c r="P169"/>
  <c r="T394"/>
  <c r="T539"/>
  <c r="BK568"/>
  <c r="J568"/>
  <c r="J67"/>
  <c r="T589"/>
  <c r="T604"/>
  <c r="R777"/>
  <c r="P847"/>
  <c r="T874"/>
  <c r="P930"/>
  <c r="P1108"/>
  <c r="R1148"/>
  <c r="R1447"/>
  <c r="BK1464"/>
  <c r="J1464"/>
  <c r="J78"/>
  <c r="P1596"/>
  <c i="3" r="BK86"/>
  <c r="P113"/>
  <c r="R143"/>
  <c r="T149"/>
  <c i="5" r="BK81"/>
  <c r="BK80"/>
  <c r="J80"/>
  <c i="2" r="R101"/>
  <c r="BK169"/>
  <c r="J169"/>
  <c r="J62"/>
  <c r="R394"/>
  <c r="R539"/>
  <c r="P568"/>
  <c r="P567"/>
  <c r="R589"/>
  <c r="BK604"/>
  <c r="J604"/>
  <c r="J70"/>
  <c r="P777"/>
  <c r="R847"/>
  <c r="P874"/>
  <c r="T930"/>
  <c r="T1108"/>
  <c r="T1148"/>
  <c r="T1447"/>
  <c r="P1464"/>
  <c r="BK1596"/>
  <c r="J1596"/>
  <c r="J79"/>
  <c i="3" r="T86"/>
  <c r="T113"/>
  <c r="T143"/>
  <c r="R149"/>
  <c i="5" r="P81"/>
  <c r="P80"/>
  <c i="1" r="AU58"/>
  <c i="2" r="P101"/>
  <c r="R169"/>
  <c r="BK394"/>
  <c r="J394"/>
  <c r="J63"/>
  <c r="BK539"/>
  <c r="J539"/>
  <c r="J64"/>
  <c r="T568"/>
  <c r="T567"/>
  <c r="P589"/>
  <c r="R604"/>
  <c r="BK777"/>
  <c r="J777"/>
  <c r="J71"/>
  <c r="T847"/>
  <c r="R874"/>
  <c r="R930"/>
  <c r="R1108"/>
  <c r="BK1148"/>
  <c r="J1148"/>
  <c r="J76"/>
  <c r="BK1447"/>
  <c r="J1447"/>
  <c r="J77"/>
  <c r="T1464"/>
  <c r="T1596"/>
  <c i="3" r="R86"/>
  <c r="R113"/>
  <c r="P143"/>
  <c r="P149"/>
  <c i="4" r="P86"/>
  <c r="T86"/>
  <c r="P89"/>
  <c r="T89"/>
  <c r="P99"/>
  <c r="R99"/>
  <c r="BK110"/>
  <c r="J110"/>
  <c r="J64"/>
  <c r="R110"/>
  <c i="5" r="R81"/>
  <c r="R80"/>
  <c i="2" r="BK101"/>
  <c r="J101"/>
  <c r="J61"/>
  <c r="T169"/>
  <c r="P394"/>
  <c r="P539"/>
  <c r="R568"/>
  <c r="R567"/>
  <c r="BK589"/>
  <c r="J589"/>
  <c r="J69"/>
  <c r="P604"/>
  <c r="T777"/>
  <c r="BK847"/>
  <c r="J847"/>
  <c r="J72"/>
  <c r="BK874"/>
  <c r="J874"/>
  <c r="J73"/>
  <c r="BK930"/>
  <c r="J930"/>
  <c r="J74"/>
  <c r="BK1108"/>
  <c r="J1108"/>
  <c r="J75"/>
  <c r="P1148"/>
  <c r="P1447"/>
  <c r="R1464"/>
  <c r="R1596"/>
  <c i="3" r="P86"/>
  <c r="P85"/>
  <c r="P84"/>
  <c i="1" r="AU56"/>
  <c i="3" r="BK113"/>
  <c r="J113"/>
  <c r="J62"/>
  <c r="BK143"/>
  <c r="J143"/>
  <c r="J63"/>
  <c r="BK149"/>
  <c r="J149"/>
  <c r="J64"/>
  <c i="4" r="BK86"/>
  <c r="J86"/>
  <c r="J61"/>
  <c r="R86"/>
  <c r="BK89"/>
  <c r="J89"/>
  <c r="J62"/>
  <c r="R89"/>
  <c r="BK99"/>
  <c r="J99"/>
  <c r="J63"/>
  <c r="T99"/>
  <c r="P110"/>
  <c r="T110"/>
  <c i="5" r="T81"/>
  <c r="T80"/>
  <c i="2" r="BK564"/>
  <c r="J564"/>
  <c r="J65"/>
  <c i="5" r="J55"/>
  <c r="F77"/>
  <c r="BE89"/>
  <c r="BE112"/>
  <c r="J52"/>
  <c r="BE87"/>
  <c r="BE105"/>
  <c r="BE107"/>
  <c r="BE82"/>
  <c r="BE94"/>
  <c r="BE100"/>
  <c r="BE102"/>
  <c r="BE109"/>
  <c r="E48"/>
  <c r="BE85"/>
  <c r="BE91"/>
  <c r="BE97"/>
  <c i="3" r="J86"/>
  <c r="J61"/>
  <c i="4" r="J52"/>
  <c r="E74"/>
  <c r="J81"/>
  <c r="BE90"/>
  <c r="BE95"/>
  <c r="BE97"/>
  <c r="F55"/>
  <c r="BE88"/>
  <c r="BE100"/>
  <c r="BE104"/>
  <c r="BE111"/>
  <c r="BE87"/>
  <c r="BE93"/>
  <c r="BE106"/>
  <c r="BE108"/>
  <c r="BE113"/>
  <c i="1" r="BB57"/>
  <c i="3" r="E48"/>
  <c r="J52"/>
  <c r="J55"/>
  <c r="F81"/>
  <c r="BE87"/>
  <c r="BE97"/>
  <c r="BE101"/>
  <c r="BE122"/>
  <c r="BE126"/>
  <c r="BE132"/>
  <c r="BE136"/>
  <c r="BE141"/>
  <c r="BE147"/>
  <c r="BE103"/>
  <c r="BE105"/>
  <c r="BE106"/>
  <c r="BE107"/>
  <c r="BE111"/>
  <c r="BE116"/>
  <c r="BE120"/>
  <c r="BE124"/>
  <c r="BE128"/>
  <c r="BE134"/>
  <c r="BE138"/>
  <c r="BE145"/>
  <c r="BE152"/>
  <c r="BE89"/>
  <c r="BE93"/>
  <c r="BE95"/>
  <c r="BE99"/>
  <c r="BE104"/>
  <c r="BE114"/>
  <c r="BE139"/>
  <c r="BE140"/>
  <c r="BE150"/>
  <c r="BE156"/>
  <c r="BE91"/>
  <c r="BE118"/>
  <c r="BE130"/>
  <c r="BE144"/>
  <c r="BE154"/>
  <c i="2" r="E48"/>
  <c r="J93"/>
  <c r="BE102"/>
  <c r="BE151"/>
  <c r="BE196"/>
  <c r="BE200"/>
  <c r="BE216"/>
  <c r="BE223"/>
  <c r="BE267"/>
  <c r="BE272"/>
  <c r="BE426"/>
  <c r="BE431"/>
  <c r="BE450"/>
  <c r="BE497"/>
  <c r="BE537"/>
  <c r="BE538"/>
  <c r="BE550"/>
  <c r="BE569"/>
  <c r="BE574"/>
  <c r="BE583"/>
  <c r="BE584"/>
  <c r="BE585"/>
  <c r="BE662"/>
  <c r="BE677"/>
  <c r="BE681"/>
  <c r="BE754"/>
  <c r="BE764"/>
  <c r="BE1574"/>
  <c r="J96"/>
  <c r="BE114"/>
  <c r="BE126"/>
  <c r="BE160"/>
  <c r="BE313"/>
  <c r="BE379"/>
  <c r="BE381"/>
  <c r="BE395"/>
  <c r="BE440"/>
  <c r="BE445"/>
  <c r="BE455"/>
  <c r="BE575"/>
  <c r="BE646"/>
  <c r="BE658"/>
  <c r="BE697"/>
  <c r="BE722"/>
  <c r="BE753"/>
  <c r="BE772"/>
  <c r="BE778"/>
  <c r="BE793"/>
  <c r="BE814"/>
  <c r="BE830"/>
  <c r="BE842"/>
  <c r="BE853"/>
  <c r="BE867"/>
  <c r="BE884"/>
  <c r="BE906"/>
  <c r="BE920"/>
  <c r="BE928"/>
  <c r="BE931"/>
  <c r="BE1027"/>
  <c r="BE1067"/>
  <c r="BE1106"/>
  <c r="BE1116"/>
  <c r="BE1127"/>
  <c r="BE1138"/>
  <c r="BE1143"/>
  <c r="BE1149"/>
  <c r="BE1259"/>
  <c r="BE1279"/>
  <c r="BE1377"/>
  <c r="BE1430"/>
  <c r="BE1578"/>
  <c r="BE1582"/>
  <c r="BE1587"/>
  <c r="F55"/>
  <c r="BE318"/>
  <c r="BE324"/>
  <c r="BE340"/>
  <c r="BE401"/>
  <c r="BE403"/>
  <c r="BE405"/>
  <c r="BE418"/>
  <c r="BE536"/>
  <c r="BE540"/>
  <c r="BE556"/>
  <c r="BE586"/>
  <c r="BE605"/>
  <c r="BE622"/>
  <c r="BE626"/>
  <c r="BE634"/>
  <c r="BE642"/>
  <c r="BE650"/>
  <c r="BE654"/>
  <c r="BE685"/>
  <c r="BE774"/>
  <c r="BE809"/>
  <c r="BE819"/>
  <c r="BE827"/>
  <c r="BE832"/>
  <c r="BE837"/>
  <c r="BE845"/>
  <c r="BE857"/>
  <c r="BE861"/>
  <c r="BE866"/>
  <c r="BE875"/>
  <c r="BE889"/>
  <c r="BE912"/>
  <c r="BE915"/>
  <c r="BE993"/>
  <c r="BE1000"/>
  <c r="BE1010"/>
  <c r="BE1014"/>
  <c r="BE1029"/>
  <c r="BE1032"/>
  <c r="BE1118"/>
  <c r="BE1125"/>
  <c r="BE1130"/>
  <c r="BE1144"/>
  <c r="BE1336"/>
  <c r="BE1380"/>
  <c r="BE1394"/>
  <c r="BE1396"/>
  <c r="BE1448"/>
  <c r="BE1459"/>
  <c r="BE1462"/>
  <c r="BE1468"/>
  <c r="BE1547"/>
  <c r="BE1560"/>
  <c r="BE1562"/>
  <c r="BE1564"/>
  <c r="BE1569"/>
  <c r="BE170"/>
  <c r="BE218"/>
  <c r="BE228"/>
  <c r="BE337"/>
  <c r="BE397"/>
  <c r="BE542"/>
  <c r="BE547"/>
  <c r="BE554"/>
  <c r="BE560"/>
  <c r="BE562"/>
  <c r="BE565"/>
  <c r="BE577"/>
  <c r="BE581"/>
  <c r="BE590"/>
  <c r="BE598"/>
  <c r="BE602"/>
  <c r="BE689"/>
  <c r="BE693"/>
  <c r="BE701"/>
  <c r="BE718"/>
  <c r="BE736"/>
  <c r="BE775"/>
  <c r="BE783"/>
  <c r="BE788"/>
  <c r="BE795"/>
  <c r="BE800"/>
  <c r="BE805"/>
  <c r="BE822"/>
  <c r="BE848"/>
  <c r="BE863"/>
  <c r="BE864"/>
  <c r="BE872"/>
  <c r="BE897"/>
  <c r="BE904"/>
  <c r="BE907"/>
  <c r="BE923"/>
  <c r="BE968"/>
  <c r="BE996"/>
  <c r="BE1003"/>
  <c r="BE1025"/>
  <c r="BE1030"/>
  <c r="BE1052"/>
  <c r="BE1109"/>
  <c r="BE1114"/>
  <c r="BE1120"/>
  <c r="BE1134"/>
  <c r="BE1141"/>
  <c r="BE1146"/>
  <c r="BE1213"/>
  <c r="BE1297"/>
  <c r="BE1398"/>
  <c r="BE1414"/>
  <c r="BE1437"/>
  <c r="BE1442"/>
  <c r="BE1445"/>
  <c r="BE1460"/>
  <c r="BE1465"/>
  <c r="BE1594"/>
  <c r="BE1597"/>
  <c r="BE1602"/>
  <c r="F34"/>
  <c i="1" r="BA55"/>
  <c i="3" r="J34"/>
  <c i="1" r="AW56"/>
  <c i="4" r="J34"/>
  <c i="1" r="AW57"/>
  <c i="4" r="F34"/>
  <c i="1" r="BA57"/>
  <c i="5" r="F34"/>
  <c i="1" r="BA58"/>
  <c i="5" r="F36"/>
  <c i="1" r="BC58"/>
  <c i="2" r="F35"/>
  <c i="1" r="BB55"/>
  <c i="3" r="F36"/>
  <c i="1" r="BC56"/>
  <c i="3" r="F34"/>
  <c i="1" r="BA56"/>
  <c i="4" r="F36"/>
  <c i="1" r="BC57"/>
  <c i="4" r="F37"/>
  <c i="1" r="BD57"/>
  <c i="5" r="F35"/>
  <c i="1" r="BB58"/>
  <c i="5" r="J30"/>
  <c i="2" r="J34"/>
  <c i="1" r="AW55"/>
  <c i="3" r="F35"/>
  <c i="1" r="BB56"/>
  <c i="3" r="F37"/>
  <c i="1" r="BD56"/>
  <c i="5" r="J34"/>
  <c i="1" r="AW58"/>
  <c i="5" r="F37"/>
  <c i="1" r="BD58"/>
  <c i="2" r="F36"/>
  <c i="1" r="BC55"/>
  <c i="2" r="F37"/>
  <c i="1" r="BD55"/>
  <c i="4" l="1" r="T85"/>
  <c r="T84"/>
  <c r="P85"/>
  <c r="P84"/>
  <c i="1" r="AU57"/>
  <c i="3" r="R85"/>
  <c r="R84"/>
  <c i="2" r="P588"/>
  <c r="P100"/>
  <c r="P99"/>
  <c i="1" r="AU55"/>
  <c i="3" r="T85"/>
  <c r="T84"/>
  <c i="2" r="R588"/>
  <c r="R100"/>
  <c r="R99"/>
  <c i="4" r="R85"/>
  <c r="R84"/>
  <c i="3" r="BK85"/>
  <c r="J85"/>
  <c r="J60"/>
  <c i="2" r="T588"/>
  <c r="T100"/>
  <c r="T99"/>
  <c i="1" r="AG58"/>
  <c i="2" r="BK588"/>
  <c r="J588"/>
  <c r="J68"/>
  <c i="5" r="J81"/>
  <c r="J60"/>
  <c r="J59"/>
  <c i="2" r="BK100"/>
  <c r="J100"/>
  <c r="J60"/>
  <c r="BK567"/>
  <c r="J567"/>
  <c r="J66"/>
  <c i="4" r="BK85"/>
  <c r="J85"/>
  <c r="J60"/>
  <c i="3" r="F33"/>
  <c i="1" r="AZ56"/>
  <c i="4" r="F33"/>
  <c i="1" r="AZ57"/>
  <c i="5" r="J33"/>
  <c i="1" r="AV58"/>
  <c r="AT58"/>
  <c r="AN58"/>
  <c i="5" r="F33"/>
  <c i="1" r="AZ58"/>
  <c r="BC54"/>
  <c r="W32"/>
  <c i="2" r="F33"/>
  <c i="1" r="AZ55"/>
  <c i="3" r="J33"/>
  <c i="1" r="AV56"/>
  <c r="AT56"/>
  <c i="4" r="J33"/>
  <c i="1" r="AV57"/>
  <c r="AT57"/>
  <c r="BA54"/>
  <c r="W30"/>
  <c r="BD54"/>
  <c r="W33"/>
  <c r="BB54"/>
  <c r="W31"/>
  <c i="2" r="J33"/>
  <c i="1" r="AV55"/>
  <c r="AT55"/>
  <c i="2" l="1" r="BK99"/>
  <c r="J99"/>
  <c r="J59"/>
  <c i="3" r="BK84"/>
  <c r="J84"/>
  <c r="J59"/>
  <c i="4" r="BK84"/>
  <c r="J84"/>
  <c i="5" r="J39"/>
  <c i="1" r="AU54"/>
  <c i="4" r="J30"/>
  <c i="1" r="AG57"/>
  <c r="AW54"/>
  <c r="AK30"/>
  <c r="AX54"/>
  <c r="AY54"/>
  <c r="AZ54"/>
  <c r="AV54"/>
  <c r="AK29"/>
  <c i="4" l="1" r="J39"/>
  <c r="J59"/>
  <c i="1" r="AN57"/>
  <c i="2" r="J30"/>
  <c i="1" r="AG55"/>
  <c i="3" r="J30"/>
  <c i="1" r="AG56"/>
  <c r="AN56"/>
  <c r="AT54"/>
  <c r="W29"/>
  <c i="3" l="1" r="J39"/>
  <c i="2" r="J39"/>
  <c i="1" r="AN55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<sst xmlns="http://schemas.openxmlformats.org/spreadsheetml/2006/main">
  <si>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</si>
  <si>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</si>
  <si>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</si>
  <si>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</si>
  <si>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</si>
  <si>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{dd0280a9-0492-4b52-8105-8e2b2823a927}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</si>
  <si>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</si>
  <si>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</si>
  <si>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</si>
  <si>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</si>
  <si>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</si>
  <si>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</si>
  <si>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</si>
  <si>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</si>
  <si>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2023-004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</si>
  <si>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</si>
  <si>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</si>
  <si>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Menza VŠB Ostrava</t>
  </si>
  <si>
    <t>KSO:</t>
  </si>
  <si>
    <t/>
  </si>
  <si>
    <t>CC-CZ:</t>
  </si>
  <si>
    <t>Místo:</t>
  </si>
  <si>
    <t>Ostrava</t>
  </si>
  <si>
    <t>Datum:</t>
  </si>
  <si>
    <t>28. 1. 2023</t>
  </si>
  <si>
    <t>Zadavatel:</t>
  </si>
  <si>
    <t>IČ:</t>
  </si>
  <si>
    <t>VŠB - TU Ostrava</t>
  </si>
  <si>
    <t>DIČ:</t>
  </si>
  <si>
    <t>Uchazeč:</t>
  </si>
  <si>
    <t>Vyplň údaj</t>
  </si>
  <si>
    <t>Projektant:</t>
  </si>
  <si>
    <t>ing.arch.Tomáš Kudělka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</si>
  <si>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</si>
  <si>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</si>
  <si>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</si>
  <si>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</si>
  <si>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</si>
  <si>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</si>
  <si>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</si>
  <si>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</si>
  <si>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</si>
  <si>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</si>
  <si>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</si>
  <si>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</si>
  <si>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</si>
  <si>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</si>
  <si>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</si>
  <si>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</si>
  <si>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</si>
  <si>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</si>
  <si>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</si>
  <si>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</si>
  <si>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</si>
  <si>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</si>
  <si>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</si>
  <si>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</si>
  <si>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</si>
  <si>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</si>
  <si>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</si>
  <si>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</si>
  <si>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</si>
  <si>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</si>
  <si>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</si>
  <si>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</si>
  <si>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</si>
  <si>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</si>
  <si>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</si>
  <si>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</si>
  <si>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</si>
  <si>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</si>
  <si>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</si>
  <si>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</si>
  <si>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</si>
  <si>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</si>
  <si>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</si>
  <si>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</si>
  <si>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</si>
  <si>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stavební práce</t>
  </si>
  <si>
    <t>STA</t>
  </si>
  <si>
    <t>{e76dc9e9-059c-4eaf-8759-4e89314ee6af}</t>
  </si>
  <si>
    <t>2</t>
  </si>
  <si>
    <t>ZTI</t>
  </si>
  <si>
    <t>{3569f2a9-ca15-42db-a465-0b80f937be92}</t>
  </si>
  <si>
    <t>3</t>
  </si>
  <si>
    <t>ÚT</t>
  </si>
  <si>
    <t>{4ba40f43-7e03-4e3d-b0dd-906c5545c003}</t>
  </si>
  <si>
    <t>4</t>
  </si>
  <si>
    <t>VRN</t>
  </si>
  <si>
    <t>{1e330926-7d45-4458-9649-730e4d510382}</t>
  </si>
  <si>
    <t>KRYCÍ LIST SOUPISU PRACÍ</t>
  </si>
  <si>
    <t>Objekt:</t>
  </si>
  <si>
    <t>1 - stavební práce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</si>
  <si>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</si>
  <si>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</si>
  <si>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</si>
  <si>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</si>
  <si>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</si>
  <si>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</si>
  <si>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</si>
  <si>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</si>
  <si>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</si>
  <si>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</si>
  <si>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</si>
  <si>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751 - Vzduchotechnika</t>
  </si>
  <si>
    <t>PSV - Práce a dodávky PSV</t>
  </si>
  <si>
    <t xml:space="preserve">    711 - Izolace proti vodě, vlhkosti a plynům</t>
  </si>
  <si>
    <t xml:space="preserve">    721 - Zdravotechnika - nerezové vpusti a rošty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</si>
  <si>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</si>
  <si>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</si>
  <si>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</si>
  <si>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</si>
  <si>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</si>
  <si>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</si>
  <si>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</si>
  <si>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</si>
  <si>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787 - Dokončovací práce - zasklívání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</si>
  <si>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</si>
  <si>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</si>
  <si>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</si>
  <si>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</si>
  <si>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</si>
  <si>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</si>
  <si>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</si>
  <si>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</si>
  <si>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</si>
  <si>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</si>
  <si>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</si>
  <si>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</si>
  <si>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</si>
  <si>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</si>
  <si>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</si>
  <si>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</si>
  <si>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Svislé a kompletní konstrukce</t>
  </si>
  <si>
    <t>K</t>
  </si>
  <si>
    <t>310278842</t>
  </si>
  <si>
    <t>Zazdívka otvorů ve zdivu nadzákladovém nepálenými tvárnicemi plochy přes 0,25 m2 do 1 m2 , ve zdi tl. do 300 mm</t>
  </si>
  <si>
    <t>m3</t>
  </si>
  <si>
    <t>CS ÚRS 2023 01</t>
  </si>
  <si>
    <t>2111389527</t>
  </si>
  <si>
    <t>Online PSC</t>
  </si>
  <si>
    <t>https://podminky.urs.cz/item/CS_URS_2023_01/310278842</t>
  </si>
  <si>
    <t>VV</t>
  </si>
  <si>
    <t>vyzdívka základků pod gastro</t>
  </si>
  <si>
    <t>B.241</t>
  </si>
  <si>
    <t>0,25*0,4*5,25</t>
  </si>
  <si>
    <t>0,25*(0,2*(3,16*2+1,62)+0,4*1,62*2)</t>
  </si>
  <si>
    <t>0,25*(0,2*0,76*2+0,23*0,61+0,25*0,61+0,31*(0,61+0,43)+0,33*0,61+0,37*0,61*2+0,4*(1,62*2+3,43))</t>
  </si>
  <si>
    <t>B.247</t>
  </si>
  <si>
    <t>0,25*0,3*2,47+0,25*0,2*0,77</t>
  </si>
  <si>
    <t>B.246</t>
  </si>
  <si>
    <t>0,25*0,3*2,77</t>
  </si>
  <si>
    <t>Součet</t>
  </si>
  <si>
    <t>340271021</t>
  </si>
  <si>
    <t>Zazdívka otvorů v příčkách nebo stěnách pórobetonovými tvárnicemi plochy přes 0,025 m2 do 1 m2, objemová hmotnost 500 kg/m3, tloušťka příčky 100 mm</t>
  </si>
  <si>
    <t>m2</t>
  </si>
  <si>
    <t>-1555553547</t>
  </si>
  <si>
    <t>https://podminky.urs.cz/item/CS_URS_2023_01/340271021</t>
  </si>
  <si>
    <t>0,25*0,46</t>
  </si>
  <si>
    <t>0,25*0,71</t>
  </si>
  <si>
    <t>B.244</t>
  </si>
  <si>
    <t>340271031</t>
  </si>
  <si>
    <t>Zazdívka otvorů v příčkách nebo stěnách pórobetonovými tvárnicemi plochy přes 0,025 m2 do 1 m2, objemová hmotnost 500 kg/m3, tloušťka příčky 125 mm</t>
  </si>
  <si>
    <t>-1752500071</t>
  </si>
  <si>
    <t>https://podminky.urs.cz/item/CS_URS_2023_01/340271031</t>
  </si>
  <si>
    <t>B.211</t>
  </si>
  <si>
    <t>0,25*(4,56*2+0,71*2+0,46)</t>
  </si>
  <si>
    <t>B.250</t>
  </si>
  <si>
    <t>0,25*(1,85*2+0,71*2)</t>
  </si>
  <si>
    <t>0,25*(4,38*2+0,71*2+0,46+0,4*2)+0,25*(2,62*2+0,46)+0,25*(5,77*2+0,61*2+0,36*2)+0,25*(3,76*2+0,72*2+0,47)*4</t>
  </si>
  <si>
    <t>0,25*(5,5*2+1,62*2+0,485*2)</t>
  </si>
  <si>
    <t>0,25*(1,62*2+0,48*4+3,16*2+0,38*4)</t>
  </si>
  <si>
    <t>0,25*(1,62*2+0,48*4+0,25+0,43+1,19+0,89+0,81)</t>
  </si>
  <si>
    <t>B.248</t>
  </si>
  <si>
    <t>0,25*(0,78*2+0,71*2+1,72*2+0,71*2)</t>
  </si>
  <si>
    <t>0,25*(1,47*2+0,71+0,4*2)+0,25*(2,03*2+0,66*2)+0,25*(2,42*2+0,52*2)+0,25*(3,76*2-0,77+0,62*2+0,37)+0,25*(5,0*2+0,71*3+2,85+0,46*4)</t>
  </si>
  <si>
    <t>0,25*(2,72*2+1,62*2)</t>
  </si>
  <si>
    <t>0,25*(5,13*2+0,71*4+0,73*2+0,71*2+5,14*2+0,46*5)+0,25*(0,8*2+0,71*2)+0,25*(1,85*2+0,71+3,82*2+0,71*2+0,46)</t>
  </si>
  <si>
    <t>0,25*(3,02*2+1,42*2)</t>
  </si>
  <si>
    <t>B.245</t>
  </si>
  <si>
    <t>0,25*(5,84*2+0,71*2+3,89*2+0,71*2+0,46*4)+0,25*(3,27*2+0,72*2)+0,25*(1,62*2+0,61*2)</t>
  </si>
  <si>
    <t>0,25*(1,76*2+0,71*2)+0,25*(1,74*2+0,71*2)</t>
  </si>
  <si>
    <t>340271041</t>
  </si>
  <si>
    <t>Zazdívka otvorů v příčkách nebo stěnách pl přes 0,25 do 1 m2 tvárnicemi pórobetonovými tl do 150 mm</t>
  </si>
  <si>
    <t>-109726306</t>
  </si>
  <si>
    <t>https://podminky.urs.cz/item/CS_URS_2023_01/340271041</t>
  </si>
  <si>
    <t>zazdění otvorů instalačních předstěn u stoupaček</t>
  </si>
  <si>
    <t xml:space="preserve">2.np  - varna</t>
  </si>
  <si>
    <t>1,5*(0,5+0,2)*7+1,5*0,5*2</t>
  </si>
  <si>
    <t>1.np pod varnou</t>
  </si>
  <si>
    <t>1,5*(0,5+0,2+0,5)+1,5*0,5*2+1,5*(0,5+0,2)*4</t>
  </si>
  <si>
    <t>11,0*(0,6+0,2*2)</t>
  </si>
  <si>
    <t>5</t>
  </si>
  <si>
    <t>340271045</t>
  </si>
  <si>
    <t>Zazdívka otvorů v příčkách nebo stěnách pórobetonovými tvárnicemi plochy přes 1 m2 do 4 m2, objemová hmotnost 500 kg/m3, tloušťka příčky 150 mm</t>
  </si>
  <si>
    <t>1949549974</t>
  </si>
  <si>
    <t>https://podminky.urs.cz/item/CS_URS_2023_01/340271045</t>
  </si>
  <si>
    <t>zazdívka okna B252</t>
  </si>
  <si>
    <t>1,2*1,2</t>
  </si>
  <si>
    <t>výklenek B246</t>
  </si>
  <si>
    <t>0,6*4,2</t>
  </si>
  <si>
    <t>otvor do B244</t>
  </si>
  <si>
    <t>1,2*2</t>
  </si>
  <si>
    <t>6</t>
  </si>
  <si>
    <t>Úpravy povrchů, podlahy a osazování výplní</t>
  </si>
  <si>
    <t>612121112</t>
  </si>
  <si>
    <t>Zatření spár vnitřních povrchů stěrkovou hmotou, ploch z pórobetonových tvárnic stěn</t>
  </si>
  <si>
    <t>-1574774534</t>
  </si>
  <si>
    <t>https://podminky.urs.cz/item/CS_URS_2023_01/612121112</t>
  </si>
  <si>
    <t xml:space="preserve">sjednocení  ploch pod izolaci a obklady</t>
  </si>
  <si>
    <t>0,25*(4,56+0,71)</t>
  </si>
  <si>
    <t>0,25*(1,85)</t>
  </si>
  <si>
    <t>0,25*(4,38+0,71*2)+0,25*(2,62+0,71*2)+0,25*(5,77+0,61*2+0,36*2)+0,25*(3,76*2+0,72*2)*4</t>
  </si>
  <si>
    <t>0,25*(5,5*2+1,62*2)</t>
  </si>
  <si>
    <t>0,25*(1,62*2+6,56*2+0,61*4)</t>
  </si>
  <si>
    <t>0,25*(1,62*2+6,56*2+0,61*8+0,81*2)</t>
  </si>
  <si>
    <t>0,25*(0,78+0,71*2+1,72+0,71*2)</t>
  </si>
  <si>
    <t>0,25*(1,47+0,71*2)+0,25*(2,03+0,66*2)+0,25*(2,42*2+0,52*2)+0,25*(3,76*2-0,77+0,62)+0,25*(5,0+0,71+2,85)</t>
  </si>
  <si>
    <t>0,25*(5,13+0,71+0,73+5,14)+0,25*(0,8)+0,25*(1,85+0,71*2+3,82)</t>
  </si>
  <si>
    <t>0,25*(5,84+3,89)+0,25*(3,27*2+0,72*2)+0,25*(1,62+0,61*2)</t>
  </si>
  <si>
    <t>0,25*(1,76+0,71+0,5)+0,25*(1,74+0,71*2)</t>
  </si>
  <si>
    <t>7</t>
  </si>
  <si>
    <t>612131101</t>
  </si>
  <si>
    <t>Podkladní a spojovací vrstva vnitřních omítaných ploch cementový postřik nanášený ručně celoplošně stěn</t>
  </si>
  <si>
    <t>-1971751445</t>
  </si>
  <si>
    <t>https://podminky.urs.cz/item/CS_URS_2023_01/612131101</t>
  </si>
  <si>
    <t>359,334</t>
  </si>
  <si>
    <t>8</t>
  </si>
  <si>
    <t>612142001</t>
  </si>
  <si>
    <t>Potažení vnitřních ploch pletivem v ploše nebo pruzích, na plném podkladu sklovláknitým vtlačením do tmelu stěn</t>
  </si>
  <si>
    <t>-559576260</t>
  </si>
  <si>
    <t>https://podminky.urs.cz/item/CS_URS_2023_01/612142001</t>
  </si>
  <si>
    <t>omítka zazdívek</t>
  </si>
  <si>
    <t>1,2*1,2*2</t>
  </si>
  <si>
    <t>0,6*4,2*2</t>
  </si>
  <si>
    <t>1,2*2*2</t>
  </si>
  <si>
    <t>na zazdívky otvorů instalačních předstěn u stoupaček</t>
  </si>
  <si>
    <t>1,5*(0,5+0,3*7+1,5*0,6*2</t>
  </si>
  <si>
    <t>1,5*(0,6+0,2+0,6)+1,5*0,6*2+1,5*(0,5+0,3)*4</t>
  </si>
  <si>
    <t>11,0*(0,6+0,3*2)</t>
  </si>
  <si>
    <t>9</t>
  </si>
  <si>
    <t>612311131</t>
  </si>
  <si>
    <t>Potažení vnitřních ploch vápenným štukem tloušťky do 3 mm svislých konstrukcí stěn</t>
  </si>
  <si>
    <t>502620734</t>
  </si>
  <si>
    <t>https://podminky.urs.cz/item/CS_URS_2023_01/612311131</t>
  </si>
  <si>
    <t>10</t>
  </si>
  <si>
    <t>612315122</t>
  </si>
  <si>
    <t>Vápenná omítka rýh štuková ve stěnách, šířky rýhy přes 150 do 300 mm</t>
  </si>
  <si>
    <t>202498373</t>
  </si>
  <si>
    <t>https://podminky.urs.cz/item/CS_URS_2023_01/612315122</t>
  </si>
  <si>
    <t>zapravení rýh po sekání - odhad</t>
  </si>
  <si>
    <t>50</t>
  </si>
  <si>
    <t>11</t>
  </si>
  <si>
    <t>612325223</t>
  </si>
  <si>
    <t>Vápenocementová omítka jednotlivých malých ploch štuková na stěnách, plochy jednotlivě přes 0,25 do 1 m2</t>
  </si>
  <si>
    <t>kus</t>
  </si>
  <si>
    <t>78853206</t>
  </si>
  <si>
    <t>https://podminky.urs.cz/item/CS_URS_2023_01/612325223</t>
  </si>
  <si>
    <t>vysprávky - odhad</t>
  </si>
  <si>
    <t>30</t>
  </si>
  <si>
    <t>12</t>
  </si>
  <si>
    <t>612331121</t>
  </si>
  <si>
    <t>Omítka cementová vnitřních ploch nanášená ručně jednovrstvá, tloušťky do 10 mm hladká svislých konstrukcí stěn</t>
  </si>
  <si>
    <t>1438152795</t>
  </si>
  <si>
    <t>https://podminky.urs.cz/item/CS_URS_2023_01/612331121</t>
  </si>
  <si>
    <t>pod obklady</t>
  </si>
  <si>
    <t>1,5*(29,695*2+13,3*2+0,3*2+0,5*4*4+(0,5+0,8)*2*2+(0,5+1,2)*2*2)</t>
  </si>
  <si>
    <t>-1,5*(1,7+0,9+0,6+1,2*2+1,25+0,6+0,9*3+1,7+0,9*2+1,2+2,0*2+1,7+1,8+1,15+0,6+0,9+1,45)</t>
  </si>
  <si>
    <t>1,5*(0,3*4+0,15*9+0,5+0,2*2+0,3*2)</t>
  </si>
  <si>
    <t>B.229 a B.234 a B.250</t>
  </si>
  <si>
    <t>1,5*(1,75*2+1,05*2+0,85*2+1,05*2+1,85*2+3,15*2)</t>
  </si>
  <si>
    <t>-1,5*(0,6*2+0,8)</t>
  </si>
  <si>
    <t>1,5*(6,55*2+6,54*2)</t>
  </si>
  <si>
    <t>-1,5*(0,9+0,8*2)-(1,5-0,7)*3,6</t>
  </si>
  <si>
    <t>0,3*((1,5-0,7)*2+3,6)+0,1*0,7*2</t>
  </si>
  <si>
    <t>1,5*(11,6*2+6,54*2+0,35*3+0,8*2)</t>
  </si>
  <si>
    <t>-1,5*(1,8+1,7+0,9)-(1,5-0,7)*3,6*2</t>
  </si>
  <si>
    <t>0,3*((1,5-0,7)*2+3,6)*2++0,1*0,7*4+0,15*(1,7+6,3+5,6)+0,35*(0,55+0,75+0,3)</t>
  </si>
  <si>
    <t>1,5*(7,1*2+6,54*2+0,8*2)</t>
  </si>
  <si>
    <t>-1,5*2,0-(1,5-0,7)*3,6</t>
  </si>
  <si>
    <t>0,3*((1,5-0,7)*2+3,6)+0,1*0,7*2+0,15*(1,9+1,1+0,7+0,8+6,54)+0,25*0,35</t>
  </si>
  <si>
    <t>1,5*(4,925*2+6,54*2)</t>
  </si>
  <si>
    <t>0,3*((1,5-0,7)*2+3,6)+0,1*0,7*2+0,15*(1,3*2+5,6+0,6)+0,35*0,4</t>
  </si>
  <si>
    <t>1,5*(5,62*2+6,54*2)</t>
  </si>
  <si>
    <t>-1,5*1,2-(1,5-0,7)*3,6</t>
  </si>
  <si>
    <t>0,3*((1,5-0,7)*2+3,6)+0,1*0,7*2+0,15*(0,7+3,4+0,4+0,35)</t>
  </si>
  <si>
    <t>Mezisoučet</t>
  </si>
  <si>
    <t>oprava obkladů</t>
  </si>
  <si>
    <t>B.206 - 10%</t>
  </si>
  <si>
    <t>(2,25*(7,481*2+12,1*2+0,4*2)-0,8*1,97-1,45*1,97+1,5*(2,0*2+0,15)+0,15*2,0)*0,1</t>
  </si>
  <si>
    <t>oprava 10%</t>
  </si>
  <si>
    <t>(1,5*(6,4*2+11,4*2)-(1,25*1,97+1,2*2,0*2+0,9*1,97)+0,25*1,5*4)*0,1</t>
  </si>
  <si>
    <t>13</t>
  </si>
  <si>
    <t>619991011</t>
  </si>
  <si>
    <t>Zakrytí vnitřních ploch před znečištěním včetně pozdějšího odkrytí konstrukcí a prvků obalením fólií a přelepením páskou</t>
  </si>
  <si>
    <t>1178577972</t>
  </si>
  <si>
    <t>https://podminky.urs.cz/item/CS_URS_2023_01/619991011</t>
  </si>
  <si>
    <t>zafoliování oken</t>
  </si>
  <si>
    <t>3,6*3,0*19</t>
  </si>
  <si>
    <t>14</t>
  </si>
  <si>
    <t>619995001</t>
  </si>
  <si>
    <t>Začištění omítek (s dodáním hmot) kolem oken, dveří, podlah, obkladů apod.</t>
  </si>
  <si>
    <t>m</t>
  </si>
  <si>
    <t>-1978828417</t>
  </si>
  <si>
    <t>https://podminky.urs.cz/item/CS_URS_2023_01/619995001</t>
  </si>
  <si>
    <t>začištění kolem obkladů</t>
  </si>
  <si>
    <t>(29,695*2+13,3*2+0,3*2+0,5*4*4+(0,5+0,8)*2*2+(0,5+1,2)*2*2)</t>
  </si>
  <si>
    <t>-(1,7+0,9+0,6+1,2*2+1,25+0,6+0,9*3+1,7+0,9*2+1,2+2,0*2+1,7+1,8+1,15+0,6+0,9+1,45)</t>
  </si>
  <si>
    <t>(0,3*4+0,2*2+0,3*2)</t>
  </si>
  <si>
    <t>(1,75*2+1,05*2+0,85*2+1,05*2+1,85*2+3,15*2)</t>
  </si>
  <si>
    <t>-(0,6*2+0,8)</t>
  </si>
  <si>
    <t>(6,55*2+6,54*2)</t>
  </si>
  <si>
    <t>-(0,9+0,8*2+3,6)</t>
  </si>
  <si>
    <t>0,2*2</t>
  </si>
  <si>
    <t>(11,6*2+6,54*2+0,35*3+0,8*2)</t>
  </si>
  <si>
    <t>-1,5*(1,8+1,7+0,9-3,6*2)</t>
  </si>
  <si>
    <t>0,2*4</t>
  </si>
  <si>
    <t>(7,1*2+6,54*2+0,8*2)</t>
  </si>
  <si>
    <t>-(2,0+3,6)</t>
  </si>
  <si>
    <t>(4,925*2+6,54*2)</t>
  </si>
  <si>
    <t>(5,62*2+6,54*2)</t>
  </si>
  <si>
    <t>-(1,2+3,6)</t>
  </si>
  <si>
    <t>((7,481*2+12,1*2+0,4*2)-0,8-1,45+(2,0*2+0,15)+0,15*2,0)*0,1</t>
  </si>
  <si>
    <t>B.211, B.232</t>
  </si>
  <si>
    <t>((6,4*2+11,4*2)-(1,25+1,2+0,9)+0,25*4)*0,1</t>
  </si>
  <si>
    <t>nový obklad za kuchyň</t>
  </si>
  <si>
    <t>(0,8+4,7+2,35*2)</t>
  </si>
  <si>
    <t>622135002</t>
  </si>
  <si>
    <t>Vyrovnání nerovností podkladu vnějších omítaných ploch maltou, tloušťky do 10 mm cementovou stěn</t>
  </si>
  <si>
    <t>-1512180813</t>
  </si>
  <si>
    <t>https://podminky.urs.cz/item/CS_URS_2023_01/622135002</t>
  </si>
  <si>
    <t>vyrovnání nerovností po osekání obkladů pod nové obklady - 30%</t>
  </si>
  <si>
    <t>359,334*0,3</t>
  </si>
  <si>
    <t>16</t>
  </si>
  <si>
    <t>632451109</t>
  </si>
  <si>
    <t>Potěr cementový samonivelační ze suchých směsí tloušťky přes 20 do 25 mm</t>
  </si>
  <si>
    <t>-32956325</t>
  </si>
  <si>
    <t>https://podminky.urs.cz/item/CS_URS_2023_01/632451109</t>
  </si>
  <si>
    <t>srovnání po odsekání podlahy</t>
  </si>
  <si>
    <t>B.235</t>
  </si>
  <si>
    <t>12,59</t>
  </si>
  <si>
    <t>17</t>
  </si>
  <si>
    <t>632451254</t>
  </si>
  <si>
    <t>Potěr cementový samonivelační litý tř. C 30, tl. přes 45 do 50 mm</t>
  </si>
  <si>
    <t>-1023743775</t>
  </si>
  <si>
    <t>https://podminky.urs.cz/item/CS_URS_2023_01/632451254</t>
  </si>
  <si>
    <t>výměna plnoplošná podlah</t>
  </si>
  <si>
    <t>B.241,229,234,250,248,247, 246,245</t>
  </si>
  <si>
    <t>366,95+1,98+0,96+5,92+41,91+75,52+45,4+31,96</t>
  </si>
  <si>
    <t>36,66</t>
  </si>
  <si>
    <t>oprava podlah a úprava pod linku</t>
  </si>
  <si>
    <t>58,94*0,1+5,0*0,9</t>
  </si>
  <si>
    <t>B.206</t>
  </si>
  <si>
    <t>91,37*0,1</t>
  </si>
  <si>
    <t>18</t>
  </si>
  <si>
    <t>632451293</t>
  </si>
  <si>
    <t>Potěr cementový samonivelační litý Příplatek k cenám za každých dalších i započatých 5 mm tloušťky přes 50 mm tř. C 30</t>
  </si>
  <si>
    <t>-449667316</t>
  </si>
  <si>
    <t>https://podminky.urs.cz/item/CS_URS_2023_01/632451293</t>
  </si>
  <si>
    <t>626,791*7</t>
  </si>
  <si>
    <t>19</t>
  </si>
  <si>
    <t>634112126</t>
  </si>
  <si>
    <t>Obvodová dilatace mezi stěnou a mazaninou nebo potěrem podlahovým páskem z pěnového PE s fólií tl. do 10 mm, výšky 100 mm</t>
  </si>
  <si>
    <t>-1262001297</t>
  </si>
  <si>
    <t>https://podminky.urs.cz/item/CS_URS_2023_01/634112126</t>
  </si>
  <si>
    <t>nové obklady</t>
  </si>
  <si>
    <t>5,0+0,9</t>
  </si>
  <si>
    <t>(0,71*2)+(0,71*2)+(0,61*2)+(3,76*2+0,72*2)*4</t>
  </si>
  <si>
    <t>(5,5*2+1,62*2)</t>
  </si>
  <si>
    <t>(1,62*2+6,56*2+0,61*4)</t>
  </si>
  <si>
    <t>(1,62*2+6,56*2+0,61*8+0,81*2)</t>
  </si>
  <si>
    <t>(0,71*2+0,71*2)</t>
  </si>
  <si>
    <t>(0,71*2)+(0,66*2)+(2,42*2+0,52*2)+(3,76*2-0,77+0,62)</t>
  </si>
  <si>
    <t>(2,72*2+1,62*2)</t>
  </si>
  <si>
    <t>(3,02*2+1,42*2)</t>
  </si>
  <si>
    <t>(3,27*2+0,72*2)+(0,61*2)</t>
  </si>
  <si>
    <t>(0,71+0,5)+(0,71*2)</t>
  </si>
  <si>
    <t>20</t>
  </si>
  <si>
    <t>634661111</t>
  </si>
  <si>
    <t>Výplň dilatačních spar mazanin silikonovým tmelem, šířka spáry do 5 mm</t>
  </si>
  <si>
    <t>2033149196</t>
  </si>
  <si>
    <t>https://podminky.urs.cz/item/CS_URS_2023_01/634661111</t>
  </si>
  <si>
    <t>634911113</t>
  </si>
  <si>
    <t>Řezání dilatačních nebo smršťovacích spár v čerstvé betonové mazanině nebo potěru šířky do 5 mm, hloubky přes 20 do 50 mm</t>
  </si>
  <si>
    <t>1522059657</t>
  </si>
  <si>
    <t>https://podminky.urs.cz/item/CS_URS_2023_01/634911113</t>
  </si>
  <si>
    <t>b.241</t>
  </si>
  <si>
    <t>12,2*5+26,695*2</t>
  </si>
  <si>
    <t>6,54+6,55</t>
  </si>
  <si>
    <t>6,54*2+11,6</t>
  </si>
  <si>
    <t>6,54+7,1</t>
  </si>
  <si>
    <t>6,54+5,62</t>
  </si>
  <si>
    <t>Ostatní konstrukce a práce, bourání</t>
  </si>
  <si>
    <t>22</t>
  </si>
  <si>
    <t>949101111</t>
  </si>
  <si>
    <t>Lešení pomocné pracovní pro objekty pozemních staveb pro zatížení do 150 kg/m2, o výšce lešeňové podlahy do 1,9 m</t>
  </si>
  <si>
    <t>1889001007</t>
  </si>
  <si>
    <t>https://podminky.urs.cz/item/CS_URS_2023_01/949101111</t>
  </si>
  <si>
    <t>23</t>
  </si>
  <si>
    <t>965042141</t>
  </si>
  <si>
    <t>Bourání mazanin betonových nebo z litého asfaltu tl. do 100 mm, plochy přes 4 m2</t>
  </si>
  <si>
    <t>-503522177</t>
  </si>
  <si>
    <t>https://podminky.urs.cz/item/CS_URS_2023_01/965042141</t>
  </si>
  <si>
    <t>626,791*(0,1-0,015-0,05)</t>
  </si>
  <si>
    <t>24</t>
  </si>
  <si>
    <t>965045113</t>
  </si>
  <si>
    <t>Bourání potěrů tl. do 50 mm cementových nebo pískocementových, plochy přes 4 m2</t>
  </si>
  <si>
    <t>899577273</t>
  </si>
  <si>
    <t>https://podminky.urs.cz/item/CS_URS_2023_01/965045113</t>
  </si>
  <si>
    <t>25</t>
  </si>
  <si>
    <t>965049111</t>
  </si>
  <si>
    <t>Bourání mazanin Příplatek k cenám za bourání mazanin betonových se svařovanou sítí, tl. do 100 mm</t>
  </si>
  <si>
    <t>2022492721</t>
  </si>
  <si>
    <t>https://podminky.urs.cz/item/CS_URS_2023_01/965049111</t>
  </si>
  <si>
    <t>26</t>
  </si>
  <si>
    <t>965081223</t>
  </si>
  <si>
    <t>Bourání podlah z dlaždic bez podkladního lože nebo mazaniny, s jakoukoliv výplní spár keramických nebo xylolitových tl. přes 10 mm plochy přes 1 m2</t>
  </si>
  <si>
    <t>-637540075</t>
  </si>
  <si>
    <t>https://podminky.urs.cz/item/CS_URS_2023_01/965081223</t>
  </si>
  <si>
    <t>27</t>
  </si>
  <si>
    <t>967023693</t>
  </si>
  <si>
    <t>Přisekání (špicování) ploch kamenných nebo jiných s tvrdým povrchem pro nové povrchové vrstvy, plochy přes 2 m2</t>
  </si>
  <si>
    <t>1706962836</t>
  </si>
  <si>
    <t>https://podminky.urs.cz/item/CS_URS_2023_01/967023693</t>
  </si>
  <si>
    <t>dočištění po bourání podlah - odhad 10% plochy</t>
  </si>
  <si>
    <t>626,791*0,1</t>
  </si>
  <si>
    <t xml:space="preserve"> přisekání  pro vyrovnávací vrstvu pod PVC</t>
  </si>
  <si>
    <t>28</t>
  </si>
  <si>
    <t>968062245</t>
  </si>
  <si>
    <t>Vybourání dřevěných rámů oken s křídly, dveřních zárubní, vrat, stěn, ostění nebo obkladů rámů oken s křídly jednoduchých, plochy do 2 m2</t>
  </si>
  <si>
    <t>369142228</t>
  </si>
  <si>
    <t>https://podminky.urs.cz/item/CS_URS_2023_01/968062245</t>
  </si>
  <si>
    <t>okno B252</t>
  </si>
  <si>
    <t>29</t>
  </si>
  <si>
    <t>971033521</t>
  </si>
  <si>
    <t>Vybourání otvorů ve zdivu základovém nebo nadzákladovém z cihel, tvárnic, příčkovek z cihel pálených na maltu vápennou nebo vápenocementovou plochy do 1 m2, tl. do 100 mm</t>
  </si>
  <si>
    <t>-1122739833</t>
  </si>
  <si>
    <t>https://podminky.urs.cz/item/CS_URS_2023_01/971033521</t>
  </si>
  <si>
    <t>otevření instalačních předstěn u stoupaček</t>
  </si>
  <si>
    <t>976084111</t>
  </si>
  <si>
    <t>Vybourání drobných zámečnických a jiných konstrukcí ochranných úhelníků ze zdiva s vysekáním kotev</t>
  </si>
  <si>
    <t>1786392095</t>
  </si>
  <si>
    <t>https://podminky.urs.cz/item/CS_URS_2023_01/976084111</t>
  </si>
  <si>
    <t>demontáž ochranných úhelníků</t>
  </si>
  <si>
    <t>22*1,5</t>
  </si>
  <si>
    <t>31</t>
  </si>
  <si>
    <t>977151118</t>
  </si>
  <si>
    <t>Jádrové vrty diamantovými korunkami do stavebních materiálů (železobetonu, betonu, cihel, obkladů, dlažeb, kamene) průměru přes 90 do 100 mm</t>
  </si>
  <si>
    <t>53596409</t>
  </si>
  <si>
    <t>https://podminky.urs.cz/item/CS_URS_2023_01/977151118</t>
  </si>
  <si>
    <t>prostupy odpady</t>
  </si>
  <si>
    <t>6*0,3</t>
  </si>
  <si>
    <t>32</t>
  </si>
  <si>
    <t>977151122</t>
  </si>
  <si>
    <t>Jádrové vrty diamantovými korunkami do stavebních materiálů (železobetonu, betonu, cihel, obkladů, dlažeb, kamene) průměru přes 120 do 130 mm</t>
  </si>
  <si>
    <t>1818133424</t>
  </si>
  <si>
    <t>https://podminky.urs.cz/item/CS_URS_2023_01/977151122</t>
  </si>
  <si>
    <t>pro odpady</t>
  </si>
  <si>
    <t>27*0,3</t>
  </si>
  <si>
    <t>33</t>
  </si>
  <si>
    <t>978015391</t>
  </si>
  <si>
    <t>Otlučení vápenných nebo vápenocementových omítek vnějších ploch s vyškrabáním spar a s očištěním zdiva stupně členitosti 1 a 2, v rozsahu přes 80 do 100 %</t>
  </si>
  <si>
    <t>-1035978435</t>
  </si>
  <si>
    <t>https://podminky.urs.cz/item/CS_URS_2023_01/978015391</t>
  </si>
  <si>
    <t>dočištění zdiva po osekání obkladů a osekání omítky pro nové obklady</t>
  </si>
  <si>
    <t>0,3*((1,5-0,7)*2+3,6)*2+0,1*0,7*4+0,15*(1,7+6,3+5,6)+0,35*(0,55+0,75+0,3)</t>
  </si>
  <si>
    <t>(2,35-1,5)*(0,8+4,7)</t>
  </si>
  <si>
    <t>34</t>
  </si>
  <si>
    <t>978059541</t>
  </si>
  <si>
    <t>Odsekání obkladů stěn včetně otlučení podkladní omítky až na zdivo z obkládaček vnitřních, z jakýchkoliv materiálů, plochy přes 1 m2</t>
  </si>
  <si>
    <t>-1459758568</t>
  </si>
  <si>
    <t>https://podminky.urs.cz/item/CS_URS_2023_01/978059541</t>
  </si>
  <si>
    <t>35</t>
  </si>
  <si>
    <t>9886000</t>
  </si>
  <si>
    <t>Výpomoce pro řemesla sekání, zednické zapravení včetně materiálu na vysprávky</t>
  </si>
  <si>
    <t>hod</t>
  </si>
  <si>
    <t>2055336095</t>
  </si>
  <si>
    <t>36</t>
  </si>
  <si>
    <t>9886001</t>
  </si>
  <si>
    <t>Ochrana fasády při použití shozů, zaplachtování kontejnerů</t>
  </si>
  <si>
    <t>200627841</t>
  </si>
  <si>
    <t>37</t>
  </si>
  <si>
    <t>9886002</t>
  </si>
  <si>
    <t>oddělení pracovního prostoru od ostatních prostor, zaplachtování včetně ochrany dřevěných obkladů</t>
  </si>
  <si>
    <t>-646682377</t>
  </si>
  <si>
    <t>997</t>
  </si>
  <si>
    <t>Přesun sutě</t>
  </si>
  <si>
    <t>38</t>
  </si>
  <si>
    <t>997013212</t>
  </si>
  <si>
    <t>Vnitrostaveništní doprava suti a vybouraných hmot vodorovně do 50 m svisle ručně pro budovy a haly výšky přes 6 do 9 m</t>
  </si>
  <si>
    <t>t</t>
  </si>
  <si>
    <t>657756520</t>
  </si>
  <si>
    <t>https://podminky.urs.cz/item/CS_URS_2023_01/997013212</t>
  </si>
  <si>
    <t>39</t>
  </si>
  <si>
    <t>997013219</t>
  </si>
  <si>
    <t>Vnitrostaveništní doprava suti a vybouraných hmot vodorovně do 50 m Příplatek k cenám -3111 až -3217 za zvětšenou vodorovnou dopravu přes vymezenou dopravní vzdálenost za každých dalších i započatých 10 m</t>
  </si>
  <si>
    <t>1395299793</t>
  </si>
  <si>
    <t>https://podminky.urs.cz/item/CS_URS_2023_01/997013219</t>
  </si>
  <si>
    <t>materiál , který nelze transportovat shozem - odhad 25t</t>
  </si>
  <si>
    <t>25*5</t>
  </si>
  <si>
    <t>40</t>
  </si>
  <si>
    <t>997013311</t>
  </si>
  <si>
    <t>Doprava suti shozem montáž a demontáž shozu výšky do 10 m</t>
  </si>
  <si>
    <t>-826747767</t>
  </si>
  <si>
    <t>https://podminky.urs.cz/item/CS_URS_2023_01/997013311</t>
  </si>
  <si>
    <t>2*5</t>
  </si>
  <si>
    <t>41</t>
  </si>
  <si>
    <t>997013321</t>
  </si>
  <si>
    <t>Doprava suti shozem montáž a demontáž shozu výšky Příplatek za první a každý další den použití shozu k ceně -3311</t>
  </si>
  <si>
    <t>838736844</t>
  </si>
  <si>
    <t>https://podminky.urs.cz/item/CS_URS_2023_01/997013321</t>
  </si>
  <si>
    <t>10*40</t>
  </si>
  <si>
    <t>42</t>
  </si>
  <si>
    <t>997013501</t>
  </si>
  <si>
    <t>Odvoz suti a vybouraných hmot na skládku nebo meziskládku se složením, na vzdálenost do 1 km</t>
  </si>
  <si>
    <t>801799815</t>
  </si>
  <si>
    <t>https://podminky.urs.cz/item/CS_URS_2023_01/997013501</t>
  </si>
  <si>
    <t>43</t>
  </si>
  <si>
    <t>997013509</t>
  </si>
  <si>
    <t>Odvoz suti a vybouraných hmot na skládku nebo meziskládku se složením, na vzdálenost Příplatek k ceně za každý další i započatý 1 km přes 1 km</t>
  </si>
  <si>
    <t>-63856199</t>
  </si>
  <si>
    <t>https://podminky.urs.cz/item/CS_URS_2023_01/997013509</t>
  </si>
  <si>
    <t>201,530*15</t>
  </si>
  <si>
    <t>44</t>
  </si>
  <si>
    <t>997013631</t>
  </si>
  <si>
    <t>Poplatek za uložení stavebního odpadu na skládce (skládkovné) směsného stavebního a demoličního zatříděného do Katalogu odpadů pod kódem 17 09 04</t>
  </si>
  <si>
    <t>585558689</t>
  </si>
  <si>
    <t>https://podminky.urs.cz/item/CS_URS_2023_01/997013631</t>
  </si>
  <si>
    <t>45</t>
  </si>
  <si>
    <t>997221611</t>
  </si>
  <si>
    <t>Nakládání na dopravní prostředky pro vodorovnou dopravu suti</t>
  </si>
  <si>
    <t>-1159686723</t>
  </si>
  <si>
    <t>https://podminky.urs.cz/item/CS_URS_2023_01/997221611</t>
  </si>
  <si>
    <t>998</t>
  </si>
  <si>
    <t>Přesun hmot</t>
  </si>
  <si>
    <t>46</t>
  </si>
  <si>
    <t>998018002</t>
  </si>
  <si>
    <t>Přesun hmot pro budovy občanské výstavby, bydlení, výrobu a služby ruční - bez užití mechanizace vodorovná dopravní vzdálenost do 100 m pro budovy s jakoukoliv nosnou konstrukcí výšky přes 6 do 12 m</t>
  </si>
  <si>
    <t>-1104765716</t>
  </si>
  <si>
    <t>https://podminky.urs.cz/item/CS_URS_2023_01/998018002</t>
  </si>
  <si>
    <t>M</t>
  </si>
  <si>
    <t>Práce a dodávky M</t>
  </si>
  <si>
    <t>751</t>
  </si>
  <si>
    <t>Vzduchotechnika</t>
  </si>
  <si>
    <t>47</t>
  </si>
  <si>
    <t>751311092</t>
  </si>
  <si>
    <t>Montáž vyústi čtyřhranné do čtyřhranného potrubí, průřezu přes 0,040 do 0,080 m2</t>
  </si>
  <si>
    <t>64</t>
  </si>
  <si>
    <t>-1015553942</t>
  </si>
  <si>
    <t>https://podminky.urs.cz/item/CS_URS_2023_01/751311092</t>
  </si>
  <si>
    <t>přemístění výústky v jídelně do podhledu</t>
  </si>
  <si>
    <t>5+2</t>
  </si>
  <si>
    <t>48</t>
  </si>
  <si>
    <t>42972670</t>
  </si>
  <si>
    <t>výustka komfortní jednořadá Al 400x200mm</t>
  </si>
  <si>
    <t>256</t>
  </si>
  <si>
    <t>1839970630</t>
  </si>
  <si>
    <t>49</t>
  </si>
  <si>
    <t>751311817</t>
  </si>
  <si>
    <t>Demontáž vyústi čtyřhranné do čtyřhranného nebo kruhového potrubí, průřezu do 0,080 m2</t>
  </si>
  <si>
    <t>281499027</t>
  </si>
  <si>
    <t>https://podminky.urs.cz/item/CS_URS_2023_01/751311817</t>
  </si>
  <si>
    <t>751510013</t>
  </si>
  <si>
    <t>Vzduchotechnické potrubí z pozinkovaného plechu čtyřhranné s přírubou, průřezu přes 0,07 do 0,13 m2</t>
  </si>
  <si>
    <t>-1525621440</t>
  </si>
  <si>
    <t>https://podminky.urs.cz/item/CS_URS_2023_01/751510013</t>
  </si>
  <si>
    <t>přemístění vúústek - včetně dodávky potrubí</t>
  </si>
  <si>
    <t>1,0*7</t>
  </si>
  <si>
    <t>51</t>
  </si>
  <si>
    <t>751514113</t>
  </si>
  <si>
    <t>Montáž oblouku do plechového potrubí čtyřhranného s přírubou, průřezu přes 0,070 do 0,140 m2</t>
  </si>
  <si>
    <t>1521903163</t>
  </si>
  <si>
    <t>https://podminky.urs.cz/item/CS_URS_2023_01/751514113</t>
  </si>
  <si>
    <t>52</t>
  </si>
  <si>
    <t>42982303</t>
  </si>
  <si>
    <t>oblouk čtyřhranný Pz průřez do 0,13m2</t>
  </si>
  <si>
    <t>-2088336401</t>
  </si>
  <si>
    <t>53</t>
  </si>
  <si>
    <t>751900002</t>
  </si>
  <si>
    <t>Montážní a spojovací materiál</t>
  </si>
  <si>
    <t>kg</t>
  </si>
  <si>
    <t>87155118</t>
  </si>
  <si>
    <t>54</t>
  </si>
  <si>
    <t>751900003</t>
  </si>
  <si>
    <t>Ostatní práce na VZT - kompletace, úpravy stávajícího potrubí</t>
  </si>
  <si>
    <t>soubor</t>
  </si>
  <si>
    <t>1916696486</t>
  </si>
  <si>
    <t>55</t>
  </si>
  <si>
    <t>998751201</t>
  </si>
  <si>
    <t>Přesun hmot pro vzduchotechniku stanovený procentní sazbou (%) z ceny vodorovná dopravní vzdálenost do 50 m v objektech výšky do 12 m</t>
  </si>
  <si>
    <t>%</t>
  </si>
  <si>
    <t>720609317</t>
  </si>
  <si>
    <t>https://podminky.urs.cz/item/CS_URS_2023_01/998751201</t>
  </si>
  <si>
    <t>PSV</t>
  </si>
  <si>
    <t>Práce a dodávky PSV</t>
  </si>
  <si>
    <t>711</t>
  </si>
  <si>
    <t>Izolace proti vodě, vlhkosti a plynům</t>
  </si>
  <si>
    <t>56</t>
  </si>
  <si>
    <t>711411052</t>
  </si>
  <si>
    <t>Provedení izolace proti povrchové a podpovrchové tlakové vodě natěradly a tmely za studena na ploše vodorovné V trojnásobným nátěrem tekutou lepenkou</t>
  </si>
  <si>
    <t>-1527461254</t>
  </si>
  <si>
    <t>https://podminky.urs.cz/item/CS_URS_2023_01/711411052</t>
  </si>
  <si>
    <t>izolace v m.č. B244</t>
  </si>
  <si>
    <t>0,3*(5,62*2+6,54*2)</t>
  </si>
  <si>
    <t>-0,3*1,2</t>
  </si>
  <si>
    <t>0,3*0,15*2</t>
  </si>
  <si>
    <t>57</t>
  </si>
  <si>
    <t>11163003</t>
  </si>
  <si>
    <t>stěrka hydroizolační asfaltová jednosložková plněná polystyrénem do spodní stavby</t>
  </si>
  <si>
    <t>l</t>
  </si>
  <si>
    <t>2105731719</t>
  </si>
  <si>
    <t>spotřeba cca 4l/m2</t>
  </si>
  <si>
    <t>43,686*4</t>
  </si>
  <si>
    <t>58</t>
  </si>
  <si>
    <t>998711202</t>
  </si>
  <si>
    <t>Přesun hmot pro izolace proti vodě, vlhkosti a plynům stanovený procentní sazbou (%) z ceny vodorovná dopravní vzdálenost do 50 m v objektech výšky přes 6 do 12 m</t>
  </si>
  <si>
    <t>-1979516256</t>
  </si>
  <si>
    <t>https://podminky.urs.cz/item/CS_URS_2023_01/998711202</t>
  </si>
  <si>
    <t>721</t>
  </si>
  <si>
    <t>Zdravotechnika - nerezové vpusti a rošty</t>
  </si>
  <si>
    <t>59</t>
  </si>
  <si>
    <t>721211913</t>
  </si>
  <si>
    <t>Montáž vpustí podlahových - roštu</t>
  </si>
  <si>
    <t>-328704260</t>
  </si>
  <si>
    <t>https://podminky.urs.cz/item/CS_URS_2023_01/721211913</t>
  </si>
  <si>
    <t>O11</t>
  </si>
  <si>
    <t>O12</t>
  </si>
  <si>
    <t>O13</t>
  </si>
  <si>
    <t>O14</t>
  </si>
  <si>
    <t>O15</t>
  </si>
  <si>
    <t>1+2</t>
  </si>
  <si>
    <t>O16</t>
  </si>
  <si>
    <t>6+2+4+2</t>
  </si>
  <si>
    <t>O17</t>
  </si>
  <si>
    <t>3+2</t>
  </si>
  <si>
    <t>60</t>
  </si>
  <si>
    <t>551617561</t>
  </si>
  <si>
    <t xml:space="preserve">Hygienický rošt příčkový  nerez 168x168mm R50 protiskluzný</t>
  </si>
  <si>
    <t>-422386246</t>
  </si>
  <si>
    <t>61</t>
  </si>
  <si>
    <t>551617562</t>
  </si>
  <si>
    <t xml:space="preserve">Hygienický rošt příčkový  nerez 168x499mm R50 protiskluzný</t>
  </si>
  <si>
    <t>-834954236</t>
  </si>
  <si>
    <t>62</t>
  </si>
  <si>
    <t>551617563</t>
  </si>
  <si>
    <t xml:space="preserve">Hygienický rošt příčkový  nerez 468x499mm R50 protiskluzný</t>
  </si>
  <si>
    <t>282745654</t>
  </si>
  <si>
    <t>63</t>
  </si>
  <si>
    <t>511617564</t>
  </si>
  <si>
    <t xml:space="preserve">Hygienický rošt příčkový  nerez 468x358mm R50 protiskluzný</t>
  </si>
  <si>
    <t>-1381377858</t>
  </si>
  <si>
    <t>511617565</t>
  </si>
  <si>
    <t xml:space="preserve">Hygienický rošt příčkový  nerez 168x434mm H20 E20 příčka 20x4 R50 protiskluzný</t>
  </si>
  <si>
    <t>500068286</t>
  </si>
  <si>
    <t>65</t>
  </si>
  <si>
    <t>511617566</t>
  </si>
  <si>
    <t xml:space="preserve">Hygienický rošt příčkový  nerez 468x384mm H30 E30 příčka 30x5 R50 protiskluzný</t>
  </si>
  <si>
    <t>-2108419815</t>
  </si>
  <si>
    <t>66</t>
  </si>
  <si>
    <t>551617567</t>
  </si>
  <si>
    <t xml:space="preserve">Hygienický rošt příčkový  nerez 268x499mm R50 protiskluzný</t>
  </si>
  <si>
    <t>1661361214</t>
  </si>
  <si>
    <t>67</t>
  </si>
  <si>
    <t>551617568</t>
  </si>
  <si>
    <t xml:space="preserve">Hygienický rošt příčkový  nerez 268x349mm R50 protiskluzný</t>
  </si>
  <si>
    <t>-1109894053</t>
  </si>
  <si>
    <t>68</t>
  </si>
  <si>
    <t>721219128</t>
  </si>
  <si>
    <t xml:space="preserve">Montáž odtokového sprchového žlabu </t>
  </si>
  <si>
    <t>-320246956</t>
  </si>
  <si>
    <t>https://podminky.urs.cz/item/CS_URS_2023_01/721219128</t>
  </si>
  <si>
    <t>69</t>
  </si>
  <si>
    <t>552332001</t>
  </si>
  <si>
    <t>Hyg.žlab 200/3530 H70, odtok 142, prodloužení, montážní sada</t>
  </si>
  <si>
    <t>1123167032</t>
  </si>
  <si>
    <t>70</t>
  </si>
  <si>
    <t>552332002</t>
  </si>
  <si>
    <t>Hyg.žlab 200/4530 H70, odtok 142, prodloužení, montážní sada</t>
  </si>
  <si>
    <t>-315314109</t>
  </si>
  <si>
    <t>71</t>
  </si>
  <si>
    <t>552332003</t>
  </si>
  <si>
    <t>Hyg.žlab 500/1030 H65, odtok 142, prodloužení, montážní sada</t>
  </si>
  <si>
    <t>52158115</t>
  </si>
  <si>
    <t>72</t>
  </si>
  <si>
    <t>552332004</t>
  </si>
  <si>
    <t>Hyg.žlab 200/3530 H70, odtok 142, prodlouření, montážní sada</t>
  </si>
  <si>
    <t>-54299511</t>
  </si>
  <si>
    <t>73</t>
  </si>
  <si>
    <t>552332005</t>
  </si>
  <si>
    <t>Hyg.krabicový žlab 500/200x3350 H1 (H10), odtok 142, prodloužení, montážní sada</t>
  </si>
  <si>
    <t>-1048885700</t>
  </si>
  <si>
    <t>1+1</t>
  </si>
  <si>
    <t>74</t>
  </si>
  <si>
    <t>552332006</t>
  </si>
  <si>
    <t>Hyg.žlab 500/1250 H65, odtok 142, prodloužení, montážní sada</t>
  </si>
  <si>
    <t>2008111494</t>
  </si>
  <si>
    <t>75</t>
  </si>
  <si>
    <t>721219621</t>
  </si>
  <si>
    <t>Montáž vpustí hygienických včetně napojení na kanalizaci</t>
  </si>
  <si>
    <t>-710793435</t>
  </si>
  <si>
    <t>https://podminky.urs.cz/item/CS_URS_2023_01/721219621</t>
  </si>
  <si>
    <t xml:space="preserve">4 </t>
  </si>
  <si>
    <t>76</t>
  </si>
  <si>
    <t>562311651</t>
  </si>
  <si>
    <t>Hyg vpusť 157, 200/200 příruba, DN 100, svislá</t>
  </si>
  <si>
    <t>347851772</t>
  </si>
  <si>
    <t>77</t>
  </si>
  <si>
    <t>562311652</t>
  </si>
  <si>
    <t>Hyg vpusť 157, poziční přír., DN 100, svislá</t>
  </si>
  <si>
    <t>-735729853</t>
  </si>
  <si>
    <t>78</t>
  </si>
  <si>
    <t>721229111</t>
  </si>
  <si>
    <t>Kompletace vpustí, osazení sifonů, kalových košů</t>
  </si>
  <si>
    <t>-896812313</t>
  </si>
  <si>
    <t>https://podminky.urs.cz/item/CS_URS_2023_01/721229111</t>
  </si>
  <si>
    <t>79</t>
  </si>
  <si>
    <t>551618300</t>
  </si>
  <si>
    <t>sifon a těsnící límce do vpustí</t>
  </si>
  <si>
    <t>1569127598</t>
  </si>
  <si>
    <t>80</t>
  </si>
  <si>
    <t>551618302</t>
  </si>
  <si>
    <t xml:space="preserve">kalový koš 157, pevná, svislá, teleskop </t>
  </si>
  <si>
    <t>856295573</t>
  </si>
  <si>
    <t>81</t>
  </si>
  <si>
    <t>551618303</t>
  </si>
  <si>
    <t xml:space="preserve">kalový koš 142,  teleskop , hyg.žl.200</t>
  </si>
  <si>
    <t>-1870408671</t>
  </si>
  <si>
    <t>82</t>
  </si>
  <si>
    <t>771591257</t>
  </si>
  <si>
    <t>Montáž izolace těsnící manžetou pro prostupy potrubí</t>
  </si>
  <si>
    <t>179560905</t>
  </si>
  <si>
    <t>https://podminky.urs.cz/item/CS_URS_2023_01/771591257</t>
  </si>
  <si>
    <t>83</t>
  </si>
  <si>
    <t>590542551</t>
  </si>
  <si>
    <t>manžeta těsnící hydroizolační na prostupy potrubí</t>
  </si>
  <si>
    <t>872813097</t>
  </si>
  <si>
    <t>84</t>
  </si>
  <si>
    <t>998721202</t>
  </si>
  <si>
    <t>Přesun hmot pro vnitřní kanalizace stanovený procentní sazbou (%) z ceny vodorovná dopravní vzdálenost do 50 m v objektech výšky přes 6 do 12 m</t>
  </si>
  <si>
    <t>341584391</t>
  </si>
  <si>
    <t>https://podminky.urs.cz/item/CS_URS_2023_01/998721202</t>
  </si>
  <si>
    <t>763</t>
  </si>
  <si>
    <t>Konstrukce suché výstavby</t>
  </si>
  <si>
    <t>85</t>
  </si>
  <si>
    <t>763121811</t>
  </si>
  <si>
    <t>Demontáž předsazených nebo šachtových stěn ze sádrokartonových desek s nosnou konstrukcí z ocelových profilů jednoduchých, opláštění jednoduché</t>
  </si>
  <si>
    <t>1122322802</t>
  </si>
  <si>
    <t>https://podminky.urs.cz/item/CS_URS_2023_01/763121811</t>
  </si>
  <si>
    <t>demontáž čela podhledu B.202</t>
  </si>
  <si>
    <t>0,9*(17,4*2+32,8)</t>
  </si>
  <si>
    <t>86</t>
  </si>
  <si>
    <t>763131714</t>
  </si>
  <si>
    <t>Podhled ze sádrokartonových desek ostatní práce a konstrukce na podhledech ze sádrokartonových desek základní penetrační nátěr</t>
  </si>
  <si>
    <t>1056288820</t>
  </si>
  <si>
    <t>https://podminky.urs.cz/item/CS_URS_2023_01/763131714</t>
  </si>
  <si>
    <t>čelo podhledu B.202</t>
  </si>
  <si>
    <t>87,5*0,9</t>
  </si>
  <si>
    <t>87</t>
  </si>
  <si>
    <t>763131722</t>
  </si>
  <si>
    <t>Podhled ze sádrokartonových desek ostatní práce a konstrukce na podhledech ze sádrokartonových desek skokové změny výšky podhledu přes 0,5 m</t>
  </si>
  <si>
    <t>116812216</t>
  </si>
  <si>
    <t>https://podminky.urs.cz/item/CS_URS_2023_01/763131722</t>
  </si>
  <si>
    <t xml:space="preserve"> podhled v jídelně B.202</t>
  </si>
  <si>
    <t>23,4+40,7+23,4</t>
  </si>
  <si>
    <t>88</t>
  </si>
  <si>
    <t>763131731</t>
  </si>
  <si>
    <t>Podhled ze sádrokartonových desek ostatní práce a konstrukce na podhledech ze sádrokartonových desek čelo pro kazetové pohledy (F lišta) tl. 12,5 mm</t>
  </si>
  <si>
    <t>-2124637680</t>
  </si>
  <si>
    <t>https://podminky.urs.cz/item/CS_URS_2023_01/763131731</t>
  </si>
  <si>
    <t>89</t>
  </si>
  <si>
    <t>763131911</t>
  </si>
  <si>
    <t>Zhotovení otvorů v podhledech a podkrovích ze sádrokartonových desek pro prostupy (voda, elektro, topení, VZT), osvětlení, sprinklery, revizní klapky a dvířka včetně vyztužení profily, velikost do 0,10 m2</t>
  </si>
  <si>
    <t>324328838</t>
  </si>
  <si>
    <t>https://podminky.urs.cz/item/CS_URS_2023_01/763131911</t>
  </si>
  <si>
    <t>výústky</t>
  </si>
  <si>
    <t>90</t>
  </si>
  <si>
    <t>763135101</t>
  </si>
  <si>
    <t>Montáž sádrokartonového podhledu kazetového demontovatelného, velikosti kazet 600x600 mm včetně zavěšené nosné konstrukce viditelné</t>
  </si>
  <si>
    <t>348243452</t>
  </si>
  <si>
    <t>https://podminky.urs.cz/item/CS_URS_2023_01/763135101</t>
  </si>
  <si>
    <t>B.232, B211</t>
  </si>
  <si>
    <t>58,94</t>
  </si>
  <si>
    <t>91</t>
  </si>
  <si>
    <t>59030570</t>
  </si>
  <si>
    <t>podhled kazetový bez děrování viditelný rastr tl 10mm 600x600mm</t>
  </si>
  <si>
    <t>178676532</t>
  </si>
  <si>
    <t>58,94*1,05 'Přepočtené koeficientem množství</t>
  </si>
  <si>
    <t>92</t>
  </si>
  <si>
    <t>763135881</t>
  </si>
  <si>
    <t>Demontáž podhledu sádrokartonového vyjmutí kazet</t>
  </si>
  <si>
    <t>1916309785</t>
  </si>
  <si>
    <t>https://podminky.urs.cz/item/CS_URS_2023_01/763135881</t>
  </si>
  <si>
    <t>stávající podhled v jídelně B.202- 30% demontáže kazet</t>
  </si>
  <si>
    <t>(17,4*32,8+1,2*19,6)*0,3</t>
  </si>
  <si>
    <t>93</t>
  </si>
  <si>
    <t>763135611</t>
  </si>
  <si>
    <t>Montáž sádrokartonového podhledu opláštění z kazet</t>
  </si>
  <si>
    <t>517254288</t>
  </si>
  <si>
    <t>https://podminky.urs.cz/item/CS_URS_2023_01/763135611</t>
  </si>
  <si>
    <t>zpětná montáž kazet 30%</t>
  </si>
  <si>
    <t>94</t>
  </si>
  <si>
    <t>RGS.KB517171</t>
  </si>
  <si>
    <t>kazeta 10 x 600 x 1200 hladká</t>
  </si>
  <si>
    <t>-1091096826</t>
  </si>
  <si>
    <t>178,272*1,05</t>
  </si>
  <si>
    <t>95</t>
  </si>
  <si>
    <t>763431002</t>
  </si>
  <si>
    <t>Montáž podhledu minerálního včetně zavěšeného roštu viditelného s panely vyjímatelnými, velikosti panelů přes 0,36 m2 do 0,72 m2</t>
  </si>
  <si>
    <t>-280196162</t>
  </si>
  <si>
    <t>https://podminky.urs.cz/item/CS_URS_2023_01/763431002</t>
  </si>
  <si>
    <t>nový podhled dle PD</t>
  </si>
  <si>
    <t>383,11</t>
  </si>
  <si>
    <t>96</t>
  </si>
  <si>
    <t>1180447106</t>
  </si>
  <si>
    <t>383,11*1,05</t>
  </si>
  <si>
    <t>97</t>
  </si>
  <si>
    <t>763431041</t>
  </si>
  <si>
    <t>Montáž podhledu minerálního včetně zavěšeného roštu Příplatek k cenám: za výšku zavěšení přes 0,5 do 1,0 m</t>
  </si>
  <si>
    <t>-2038883869</t>
  </si>
  <si>
    <t>https://podminky.urs.cz/item/CS_URS_2023_01/763431041</t>
  </si>
  <si>
    <t>98</t>
  </si>
  <si>
    <t>763431801</t>
  </si>
  <si>
    <t>Demontáž podhledu minerálního na zavěšeném na roštu viditelném</t>
  </si>
  <si>
    <t>544004898</t>
  </si>
  <si>
    <t>https://podminky.urs.cz/item/CS_URS_2023_01/763431801</t>
  </si>
  <si>
    <t>rozebrání části stávajícího podhledu pro napojení</t>
  </si>
  <si>
    <t>17,4*1*2+32,8*0,6</t>
  </si>
  <si>
    <t>99</t>
  </si>
  <si>
    <t>580418150</t>
  </si>
  <si>
    <t>navázání na stávající podhled v jídelně po rozebrání kolem hrany</t>
  </si>
  <si>
    <t>100</t>
  </si>
  <si>
    <t>-1618733003</t>
  </si>
  <si>
    <t>54,48*1,05</t>
  </si>
  <si>
    <t>101</t>
  </si>
  <si>
    <t>998763201</t>
  </si>
  <si>
    <t>Přesun hmot pro dřevostavby stanovený procentní sazbou (%) z ceny vodorovná dopravní vzdálenost do 50 m v objektech výšky přes 6 do 12 m</t>
  </si>
  <si>
    <t>-1435479529</t>
  </si>
  <si>
    <t>https://podminky.urs.cz/item/CS_URS_2023_01/998763201</t>
  </si>
  <si>
    <t>766</t>
  </si>
  <si>
    <t>Konstrukce truhlářské</t>
  </si>
  <si>
    <t>102</t>
  </si>
  <si>
    <t>766660031</t>
  </si>
  <si>
    <t>Montáž dveřních křídel dřevěných nebo plastových otevíravých do ocelové zárubně protipožárních dvoukřídlových jakékoliv šířky</t>
  </si>
  <si>
    <t>-163387019</t>
  </si>
  <si>
    <t>https://podminky.urs.cz/item/CS_URS_2023_01/766660031</t>
  </si>
  <si>
    <t>D1-D4</t>
  </si>
  <si>
    <t>103</t>
  </si>
  <si>
    <t>61162200</t>
  </si>
  <si>
    <t xml:space="preserve">dveře dvoukřídlé prosklené  protipožární EI (EW) 30 D3 povrch laminátový  1450x1970-2100mm</t>
  </si>
  <si>
    <t>1728462327</t>
  </si>
  <si>
    <t>D1-D2</t>
  </si>
  <si>
    <t>104</t>
  </si>
  <si>
    <t>61165322</t>
  </si>
  <si>
    <t>dveře dvoukřídlé dřevotřískové protipožární EI (EW) 30 D3 povrch laminátový plné 1450x1970-2100mm</t>
  </si>
  <si>
    <t>808384207</t>
  </si>
  <si>
    <t xml:space="preserve">D3+D4 </t>
  </si>
  <si>
    <t>105</t>
  </si>
  <si>
    <t>766660717</t>
  </si>
  <si>
    <t>Montáž dveřních doplňků samozavírače na zárubeň ocelovou</t>
  </si>
  <si>
    <t>1295882579</t>
  </si>
  <si>
    <t>https://podminky.urs.cz/item/CS_URS_2023_01/766660717</t>
  </si>
  <si>
    <t>106</t>
  </si>
  <si>
    <t>54917250</t>
  </si>
  <si>
    <t>samozavírač dveří hydraulický</t>
  </si>
  <si>
    <t>-716607412</t>
  </si>
  <si>
    <t>107</t>
  </si>
  <si>
    <t>766660734</t>
  </si>
  <si>
    <t>Montáž dveřních doplňků dveřního kování bezpečnostního panikového kování</t>
  </si>
  <si>
    <t>-1582281087</t>
  </si>
  <si>
    <t>https://podminky.urs.cz/item/CS_URS_2023_01/766660734</t>
  </si>
  <si>
    <t>108</t>
  </si>
  <si>
    <t>54914136</t>
  </si>
  <si>
    <t>kování panikové madlo/klika</t>
  </si>
  <si>
    <t>-1637954357</t>
  </si>
  <si>
    <t>109</t>
  </si>
  <si>
    <t>766691914</t>
  </si>
  <si>
    <t>Ostatní práce vyvěšení nebo zavěšení křídel dřevěných dveřních, plochy do 2 m2</t>
  </si>
  <si>
    <t>1130126378</t>
  </si>
  <si>
    <t>https://podminky.urs.cz/item/CS_URS_2023_01/766691914</t>
  </si>
  <si>
    <t>jídelna</t>
  </si>
  <si>
    <t>4*2</t>
  </si>
  <si>
    <t>110</t>
  </si>
  <si>
    <t>998766202</t>
  </si>
  <si>
    <t>Přesun hmot pro konstrukce truhlářské stanovený procentní sazbou (%) z ceny vodorovná dopravní vzdálenost do 50 m v objektech výšky přes 6 do 12 m</t>
  </si>
  <si>
    <t>1683554937</t>
  </si>
  <si>
    <t>https://podminky.urs.cz/item/CS_URS_2023_01/998766202</t>
  </si>
  <si>
    <t>767</t>
  </si>
  <si>
    <t>Konstrukce zámečnické</t>
  </si>
  <si>
    <t>111</t>
  </si>
  <si>
    <t>767581802</t>
  </si>
  <si>
    <t>Demontáž podhledů lamel</t>
  </si>
  <si>
    <t>1869653901</t>
  </si>
  <si>
    <t>https://podminky.urs.cz/item/CS_URS_2023_01/767581802</t>
  </si>
  <si>
    <t>B.232, B.211 - demontáž a náhda akazetami</t>
  </si>
  <si>
    <t>1.NP - pod výdejem a mytím - demontáž + zpětná montáž</t>
  </si>
  <si>
    <t>5,8*7</t>
  </si>
  <si>
    <t>m.130, 131</t>
  </si>
  <si>
    <t>9,925*8,1+2,825*4,2</t>
  </si>
  <si>
    <t>112</t>
  </si>
  <si>
    <t>767582800</t>
  </si>
  <si>
    <t>Demontáž podhledů roštů</t>
  </si>
  <si>
    <t>536517563</t>
  </si>
  <si>
    <t>https://podminky.urs.cz/item/CS_URS_2023_01/767582800</t>
  </si>
  <si>
    <t>113</t>
  </si>
  <si>
    <t>767583342</t>
  </si>
  <si>
    <t>Montáž kovových podhledů lamelových šířky 150, plochy přes 10 do 20 m2</t>
  </si>
  <si>
    <t>-387285751</t>
  </si>
  <si>
    <t>https://podminky.urs.cz/item/CS_URS_2023_01/767583342</t>
  </si>
  <si>
    <t xml:space="preserve">včetně úpravy roštu </t>
  </si>
  <si>
    <t>1.NP - pod výdejem a mytím + zpětná montáž</t>
  </si>
  <si>
    <t>m.130,131</t>
  </si>
  <si>
    <t>114</t>
  </si>
  <si>
    <t>19418025</t>
  </si>
  <si>
    <t xml:space="preserve">lamela  tl plechu 1,0mm, šířky do 150mm, délky 6000mm z Al plechu</t>
  </si>
  <si>
    <t>-341144847</t>
  </si>
  <si>
    <t>10% výměna lamel pod výdejem a mytím</t>
  </si>
  <si>
    <t>40,6*0,1</t>
  </si>
  <si>
    <t>m.130, 131 10% výměna</t>
  </si>
  <si>
    <t>(9,925*8,1+2,825*4,2)*0,1</t>
  </si>
  <si>
    <t>13,286*1,08 'Přepočtené koeficientem množství</t>
  </si>
  <si>
    <t>115</t>
  </si>
  <si>
    <t>767661501</t>
  </si>
  <si>
    <t>Montáž požárního uzávěru textilního roletového umístěného na otvor nebo do otvoru ve stěnách přes 6 do 9 m2</t>
  </si>
  <si>
    <t>-210366763</t>
  </si>
  <si>
    <t>https://podminky.urs.cz/item/CS_URS_2023_01/767661501</t>
  </si>
  <si>
    <t>116</t>
  </si>
  <si>
    <t>59081021</t>
  </si>
  <si>
    <t xml:space="preserve">uzávěr roletový požární  EW-C45 DP1 1500x3000mm</t>
  </si>
  <si>
    <t>-318652612</t>
  </si>
  <si>
    <t>117</t>
  </si>
  <si>
    <t>767995112</t>
  </si>
  <si>
    <t>Montáž ostatních atypických zámečnických konstrukcí hmotnosti přes 5 do 10 kg</t>
  </si>
  <si>
    <t>-1001153195</t>
  </si>
  <si>
    <t>https://podminky.urs.cz/item/CS_URS_2023_01/767995112</t>
  </si>
  <si>
    <t xml:space="preserve">ochrana rohů </t>
  </si>
  <si>
    <t>22*1,5*0,005*1,1</t>
  </si>
  <si>
    <t>118</t>
  </si>
  <si>
    <t>130104201</t>
  </si>
  <si>
    <t xml:space="preserve">úhelník ocelový rovnostranný jakost S235JR (11 375) 50x50x5mm nerez včetně kotvení </t>
  </si>
  <si>
    <t>-2093413389</t>
  </si>
  <si>
    <t>0,182*1,1</t>
  </si>
  <si>
    <t>119</t>
  </si>
  <si>
    <t>767995113</t>
  </si>
  <si>
    <t>Montáž ostatních atypických zámečnických konstrukcí hmotnosti přes 10 do 20 kg</t>
  </si>
  <si>
    <t>76867354</t>
  </si>
  <si>
    <t>https://podminky.urs.cz/item/CS_URS_2023_01/767995113</t>
  </si>
  <si>
    <t>ochrana čel příček</t>
  </si>
  <si>
    <t>16,33*1,5*6*1,1</t>
  </si>
  <si>
    <t>120</t>
  </si>
  <si>
    <t>130108201</t>
  </si>
  <si>
    <t>Ocelový profil U140 nerez včetně kotvení pro ochranu čel příček</t>
  </si>
  <si>
    <t>-937875080</t>
  </si>
  <si>
    <t>0,161667*1,1</t>
  </si>
  <si>
    <t>121</t>
  </si>
  <si>
    <t>767996701</t>
  </si>
  <si>
    <t>Demontáž ostatních zámečnických konstrukcí řezáním o hmotnosti jednotlivých dílů do 50 kg</t>
  </si>
  <si>
    <t>-268232311</t>
  </si>
  <si>
    <t>https://podminky.urs.cz/item/CS_URS_2023_01/767996701</t>
  </si>
  <si>
    <t>demontáž ochranných rohů příček U140</t>
  </si>
  <si>
    <t>16,0*1,5*6</t>
  </si>
  <si>
    <t>122</t>
  </si>
  <si>
    <t>998767202</t>
  </si>
  <si>
    <t>Přesun hmot pro zámečnické konstrukce stanovený procentní sazbou (%) z ceny vodorovná dopravní vzdálenost do 50 m v objektech výšky přes 6 do 12 m</t>
  </si>
  <si>
    <t>-446347356</t>
  </si>
  <si>
    <t>https://podminky.urs.cz/item/CS_URS_2023_01/998767202</t>
  </si>
  <si>
    <t>771</t>
  </si>
  <si>
    <t>Podlahy z dlaždic</t>
  </si>
  <si>
    <t>123</t>
  </si>
  <si>
    <t>771121011</t>
  </si>
  <si>
    <t>Příprava podkladu před provedením dlažby nátěr penetrační na podlahu</t>
  </si>
  <si>
    <t>-220629891</t>
  </si>
  <si>
    <t>https://podminky.urs.cz/item/CS_URS_2023_01/771121011</t>
  </si>
  <si>
    <t>oprava podlah a úprava pro linku</t>
  </si>
  <si>
    <t>odpočet základků gastro</t>
  </si>
  <si>
    <t>-4,56*0,71</t>
  </si>
  <si>
    <t>-1,85*0,71</t>
  </si>
  <si>
    <t>-(4,38*0,71-0,4*0,4+2,62*0,71+5,77*0,61+3,76*0,72*4)</t>
  </si>
  <si>
    <t>-(5,5*1,62)</t>
  </si>
  <si>
    <t>-(6,56*1,62-1,54*0,61*2)</t>
  </si>
  <si>
    <t>-(6,56*1,62-1,18*0,61*2+1,35*0,61+1,13*0,61+0,81*0,3)</t>
  </si>
  <si>
    <t>-(0,78*0,71+1,72*0,71)</t>
  </si>
  <si>
    <t>-((1,47*0,71-0,55*0,35)+2,03*0,66+2,42*0,52+3,76*0,62+5,71*0,71+2,85*0,71)</t>
  </si>
  <si>
    <t>-2,72*1,62</t>
  </si>
  <si>
    <t>-((6,55*0,71-0,6*0,35-0,2*0,7)+5,14*0,71+0,8*0,71+(2,56*0,71-1,6*0,35)+0,71*3,82)</t>
  </si>
  <si>
    <t>-3,02*1,42</t>
  </si>
  <si>
    <t>-(6,55*0,71+3,89*0,71+3,27*0,72+1,62*0,61)</t>
  </si>
  <si>
    <t>-(1,78*0,71+1,74*0,71)</t>
  </si>
  <si>
    <t>124</t>
  </si>
  <si>
    <t>771474114</t>
  </si>
  <si>
    <t>Montáž soklů z dlaždic keramických lepených flexibilním lepidlem rovných, výšky přes 120 do 150 mm</t>
  </si>
  <si>
    <t>-719797980</t>
  </si>
  <si>
    <t>https://podminky.urs.cz/item/CS_URS_2023_01/771474114</t>
  </si>
  <si>
    <t>základky pod gastro</t>
  </si>
  <si>
    <t>(4,56+0,71)</t>
  </si>
  <si>
    <t>(1,85)</t>
  </si>
  <si>
    <t>(4,38+0,71*2)+(2,62+0,71*2)+(5,77+0,61*2)+(3,76*2+0,72*2)*4</t>
  </si>
  <si>
    <t>(0,78+0,71*2+1,72+0,71*2)</t>
  </si>
  <si>
    <t>(1,47+0,71*2)+(2,03+0,66*2)+(2,42*2+0,52*2)+(3,76*2-0,77+0,62)+(5,0+0,71+2,85)</t>
  </si>
  <si>
    <t>(5,13+0,71+0,73+5,14)+(0,8)+(1,85+0,71*2+3,82)</t>
  </si>
  <si>
    <t>(5,84+3,89)+(3,27*2+0,72*2)+(1,62+0,61*2)</t>
  </si>
  <si>
    <t>(1,76+0,71+0,5)+(1,74+0,71*2)</t>
  </si>
  <si>
    <t>125</t>
  </si>
  <si>
    <t>59761434</t>
  </si>
  <si>
    <t>dlažba keramická slinutá hladká do interiéru i exteriéru pro vysoké mechanické namáhání přes 9 do 12ks/m2</t>
  </si>
  <si>
    <t>1023687169</t>
  </si>
  <si>
    <t>212,92*0,15*1,15</t>
  </si>
  <si>
    <t>126</t>
  </si>
  <si>
    <t>771574112</t>
  </si>
  <si>
    <t>Montáž podlah z dlaždic keramických lepených flexibilním lepidlem maloformátových hladkých přes 9 do 12 ks/m2</t>
  </si>
  <si>
    <t>-2117488039</t>
  </si>
  <si>
    <t>https://podminky.urs.cz/item/CS_URS_2023_01/771574112</t>
  </si>
  <si>
    <t>526,41-34,161</t>
  </si>
  <si>
    <t>127</t>
  </si>
  <si>
    <t>391524488</t>
  </si>
  <si>
    <t>492,249*1,1</t>
  </si>
  <si>
    <t>128</t>
  </si>
  <si>
    <t>771574263</t>
  </si>
  <si>
    <t>Montáž podlah z dlaždic keramických lepených flexibilním lepidlem maloformátových pro vysoké mechanické zatížení protiskluzných nebo reliéfních (bezbariérových) přes 9 do 12 ks/m2</t>
  </si>
  <si>
    <t>-1429506821</t>
  </si>
  <si>
    <t>https://podminky.urs.cz/item/CS_URS_2023_01/771574263</t>
  </si>
  <si>
    <t>B.244 - odpočet základů pod gastro</t>
  </si>
  <si>
    <t>129</t>
  </si>
  <si>
    <t>59761409</t>
  </si>
  <si>
    <t>dlažba keramická slinutá protiskluzná do interiéru i exteriéru pro vysoké mechanické namáhání přes 9 do 12ks/m2</t>
  </si>
  <si>
    <t>-749837938</t>
  </si>
  <si>
    <t>34,161*1,1</t>
  </si>
  <si>
    <t>37,577*1,1 'Přepočtené koeficientem množství</t>
  </si>
  <si>
    <t>130</t>
  </si>
  <si>
    <t>771577111</t>
  </si>
  <si>
    <t>Montáž podlah z dlaždic keramických lepených flexibilním lepidlem Příplatek k cenám za plochu do 5 m2 jednotlivě</t>
  </si>
  <si>
    <t>-1235545761</t>
  </si>
  <si>
    <t>https://podminky.urs.cz/item/CS_URS_2023_01/771577111</t>
  </si>
  <si>
    <t>B.,229,234,250,</t>
  </si>
  <si>
    <t>1,98+0,96+5,92</t>
  </si>
  <si>
    <t>oprava podlah</t>
  </si>
  <si>
    <t>131</t>
  </si>
  <si>
    <t>771577114</t>
  </si>
  <si>
    <t>Montáž podlah z dlaždic keramických lepených flexibilním lepidlem Příplatek k cenám za dvousložkový spárovací tmel</t>
  </si>
  <si>
    <t>1127958886</t>
  </si>
  <si>
    <t>https://podminky.urs.cz/item/CS_URS_2023_01/771577114</t>
  </si>
  <si>
    <t>132</t>
  </si>
  <si>
    <t>771577115</t>
  </si>
  <si>
    <t>Montáž podlah z dlaždic keramických lepených flexibilním lepidlem Příplatek k cenám za dvousložkové lepidlo</t>
  </si>
  <si>
    <t>-876043850</t>
  </si>
  <si>
    <t>https://podminky.urs.cz/item/CS_URS_2023_01/771577115</t>
  </si>
  <si>
    <t>133</t>
  </si>
  <si>
    <t>771591000</t>
  </si>
  <si>
    <t>Příplatek za dilatace, lišty</t>
  </si>
  <si>
    <t>150202271</t>
  </si>
  <si>
    <t>134</t>
  </si>
  <si>
    <t>771591112</t>
  </si>
  <si>
    <t>Izolace podlahy pod dlažbu nátěrem nebo stěrkou ve dvou vrstvách</t>
  </si>
  <si>
    <t>-1580699683</t>
  </si>
  <si>
    <t>https://podminky.urs.cz/item/CS_URS_2023_01/771591112</t>
  </si>
  <si>
    <t>135</t>
  </si>
  <si>
    <t>771591241</t>
  </si>
  <si>
    <t>Izolace podlahy pod dlažbu těsnícími izolačními pásy vnitřní kout</t>
  </si>
  <si>
    <t>-1129735714</t>
  </si>
  <si>
    <t>https://podminky.urs.cz/item/CS_URS_2023_01/771591241</t>
  </si>
  <si>
    <t>15+28</t>
  </si>
  <si>
    <t>136</t>
  </si>
  <si>
    <t>771591242</t>
  </si>
  <si>
    <t>Izolace podlahy pod dlažbu těsnícími izolačními pásy vnější roh</t>
  </si>
  <si>
    <t>-291152500</t>
  </si>
  <si>
    <t>https://podminky.urs.cz/item/CS_URS_2023_01/771591242</t>
  </si>
  <si>
    <t>137</t>
  </si>
  <si>
    <t>771591264</t>
  </si>
  <si>
    <t>Izolace podlahy pod dlažbu těsnícími izolačními pásy mezi podlahou a stěnu</t>
  </si>
  <si>
    <t>-800994360</t>
  </si>
  <si>
    <t>https://podminky.urs.cz/item/CS_URS_2023_01/771591264</t>
  </si>
  <si>
    <t>0,15*(0,71*2)+0,15*(0,71*2)+0,15*(0,61*2)+0,15*(3,76*2+0,72*2)*4</t>
  </si>
  <si>
    <t>0,15*(5,5*2+1,62*2)</t>
  </si>
  <si>
    <t>0,15*(1,62*2+6,56*2+0,61*4)</t>
  </si>
  <si>
    <t>0,15*(1,62*2+6,56*2+0,61*8+0,81*2)</t>
  </si>
  <si>
    <t>0,15*(0,71*2+0,71*2)</t>
  </si>
  <si>
    <t>0,15*(0,71*2)+0,15*(0,66*2)+0,15*(2,42*2+0,52*2)+0,15*(3,76*2-0,77+0,62)</t>
  </si>
  <si>
    <t>0,15*(2,72*2+1,62*2)</t>
  </si>
  <si>
    <t>0,15*(3,02*2+1,42*2)</t>
  </si>
  <si>
    <t>0,15*(3,27*2+0,72*2)+0,15*(0,61*2)</t>
  </si>
  <si>
    <t>0,15*(0,71+0,5)+0,15*(0,71*2)</t>
  </si>
  <si>
    <t>138</t>
  </si>
  <si>
    <t>998771202</t>
  </si>
  <si>
    <t>Přesun hmot pro podlahy z dlaždic stanovený procentní sazbou (%) z ceny vodorovná dopravní vzdálenost do 50 m v objektech výšky přes 6 do 12 m</t>
  </si>
  <si>
    <t>507178734</t>
  </si>
  <si>
    <t>https://podminky.urs.cz/item/CS_URS_2023_01/998771202</t>
  </si>
  <si>
    <t>776</t>
  </si>
  <si>
    <t>Podlahy povlakové</t>
  </si>
  <si>
    <t>139</t>
  </si>
  <si>
    <t>776111116</t>
  </si>
  <si>
    <t>Příprava podkladu broušení podlah stávajícího podkladu pro odstranění lepidla (po starých krytinách)</t>
  </si>
  <si>
    <t>-126028901</t>
  </si>
  <si>
    <t>https://podminky.urs.cz/item/CS_URS_2023_01/776111116</t>
  </si>
  <si>
    <t>B.235 elektrorozvodna</t>
  </si>
  <si>
    <t>140</t>
  </si>
  <si>
    <t>776111311</t>
  </si>
  <si>
    <t>Příprava podkladu vysátí podlah</t>
  </si>
  <si>
    <t>2083220972</t>
  </si>
  <si>
    <t>https://podminky.urs.cz/item/CS_URS_2023_01/776111311</t>
  </si>
  <si>
    <t>141</t>
  </si>
  <si>
    <t>776121321</t>
  </si>
  <si>
    <t>Příprava podkladu penetrace neředěná podlah</t>
  </si>
  <si>
    <t>-1381973885</t>
  </si>
  <si>
    <t>https://podminky.urs.cz/item/CS_URS_2023_01/776121321</t>
  </si>
  <si>
    <t>142</t>
  </si>
  <si>
    <t>776141121</t>
  </si>
  <si>
    <t>Příprava podkladu vyrovnání samonivelační stěrkou podlah min.pevnosti 30 MPa, tloušťky do 3 mm</t>
  </si>
  <si>
    <t>1380761187</t>
  </si>
  <si>
    <t>https://podminky.urs.cz/item/CS_URS_2023_01/776141121</t>
  </si>
  <si>
    <t>143</t>
  </si>
  <si>
    <t>776201811</t>
  </si>
  <si>
    <t>Demontáž povlakových podlahovin lepených ručně bez podložky</t>
  </si>
  <si>
    <t>-449267926</t>
  </si>
  <si>
    <t>https://podminky.urs.cz/item/CS_URS_2023_01/776201811</t>
  </si>
  <si>
    <t>144</t>
  </si>
  <si>
    <t>776221221</t>
  </si>
  <si>
    <t>Montáž podlahovin z PVC lepením standardním lepidlem ze čtverců elektrostaticky vodivých</t>
  </si>
  <si>
    <t>258548260</t>
  </si>
  <si>
    <t>https://podminky.urs.cz/item/CS_URS_2023_01/776221221</t>
  </si>
  <si>
    <t>145</t>
  </si>
  <si>
    <t>28410242</t>
  </si>
  <si>
    <t>krytina podlahová homogenní elektrostaticky vodivá tl 2,0mm 608x608mm</t>
  </si>
  <si>
    <t>-1330357783</t>
  </si>
  <si>
    <t>12,59*1,05</t>
  </si>
  <si>
    <t>146</t>
  </si>
  <si>
    <t>776410811</t>
  </si>
  <si>
    <t>Demontáž soklíků nebo lišt pryžových nebo plastových</t>
  </si>
  <si>
    <t>402781439</t>
  </si>
  <si>
    <t>https://podminky.urs.cz/item/CS_URS_2023_01/776410811</t>
  </si>
  <si>
    <t>(5,5+2,3)*2</t>
  </si>
  <si>
    <t>147</t>
  </si>
  <si>
    <t>776421111</t>
  </si>
  <si>
    <t>Montáž lišt obvodových lepených</t>
  </si>
  <si>
    <t>1276426529</t>
  </si>
  <si>
    <t>https://podminky.urs.cz/item/CS_URS_2023_01/776421111</t>
  </si>
  <si>
    <t>148</t>
  </si>
  <si>
    <t>28411003</t>
  </si>
  <si>
    <t>lišta soklová PVC 30x30mm</t>
  </si>
  <si>
    <t>-1920935694</t>
  </si>
  <si>
    <t>15,6*1,1</t>
  </si>
  <si>
    <t>149</t>
  </si>
  <si>
    <t>776421311</t>
  </si>
  <si>
    <t>Montáž lišt přechodových samolepících</t>
  </si>
  <si>
    <t>1236872980</t>
  </si>
  <si>
    <t>https://podminky.urs.cz/item/CS_URS_2023_01/776421311</t>
  </si>
  <si>
    <t>150</t>
  </si>
  <si>
    <t>59054130</t>
  </si>
  <si>
    <t>profil přechodový nerezový samolepící 35mm</t>
  </si>
  <si>
    <t>-1183896024</t>
  </si>
  <si>
    <t>151</t>
  </si>
  <si>
    <t>776991821</t>
  </si>
  <si>
    <t>Ostatní práce odstranění lepidla ručně z podlah</t>
  </si>
  <si>
    <t>-1368737079</t>
  </si>
  <si>
    <t>https://podminky.urs.cz/item/CS_URS_2023_01/776991821</t>
  </si>
  <si>
    <t>152</t>
  </si>
  <si>
    <t>998776201</t>
  </si>
  <si>
    <t>Přesun hmot pro podlahy povlakové stanovený procentní sazbou (%) z ceny vodorovná dopravní vzdálenost do 50 m v objektech výšky do 6 m</t>
  </si>
  <si>
    <t>-1461027493</t>
  </si>
  <si>
    <t>https://podminky.urs.cz/item/CS_URS_2023_01/998776201</t>
  </si>
  <si>
    <t>781</t>
  </si>
  <si>
    <t>Dokončovací práce - obklady</t>
  </si>
  <si>
    <t>153</t>
  </si>
  <si>
    <t>781121011</t>
  </si>
  <si>
    <t>Příprava podkladu před provedením obkladu nátěr penetrační na stěnu</t>
  </si>
  <si>
    <t>1144504573</t>
  </si>
  <si>
    <t>https://podminky.urs.cz/item/CS_URS_2023_01/781121011</t>
  </si>
  <si>
    <t>0,15*(4,56+0,71)</t>
  </si>
  <si>
    <t>0,15*(1,85)</t>
  </si>
  <si>
    <t>0,15*(4,38+0,71*2)+0,15*(2,62+0,71*2)+0,15*(5,77+0,61*2)+0,15*(3,76*2+0,72*2)*4</t>
  </si>
  <si>
    <t>0,15*(0,78+0,71*2+1,72+0,71*2)</t>
  </si>
  <si>
    <t>0,15*(1,47+0,71*2)+0,15*(2,03+0,66*2)+0,15*(2,42*2+0,52*2)+0,15*(3,76*2-0,77+0,62)+0,5*(5,0+0,71+2,85)</t>
  </si>
  <si>
    <t>0,15*(5,13+0,71+0,73+5,14)+0,15*(0,8)+0,15*(1,85+0,71*2+3,82)</t>
  </si>
  <si>
    <t>0,15*(5,84+3,89)+0,15*(3,27*2+0,72*2)+0,15*(1,62+0,61*2)</t>
  </si>
  <si>
    <t>0,15*(1,76+0,71+0,5)+0,15*(1,74+0,71*2)</t>
  </si>
  <si>
    <t>154</t>
  </si>
  <si>
    <t>781131112</t>
  </si>
  <si>
    <t>Izolace stěny pod obklad izolace nátěrem nebo stěrkou ve dvou vrstvách</t>
  </si>
  <si>
    <t>38374663</t>
  </si>
  <si>
    <t>https://podminky.urs.cz/item/CS_URS_2023_01/781131112</t>
  </si>
  <si>
    <t>0,3*(29,695*2+13,3*2+0,3*2+0,5*4*4+(0,5+0,8)*2*2+(0,5+1,2)*2*2)</t>
  </si>
  <si>
    <t>0,3*(1,75*2+1,05*2+0,85*2+1,05*2+1,85*2+3,15*2)</t>
  </si>
  <si>
    <t>0,3*(6,55*2+6,54*2)</t>
  </si>
  <si>
    <t>0,3*(11,6*2+6,54*2+0,35*3+0,8*2)</t>
  </si>
  <si>
    <t>0,3*(7,1*2+6,54*2+0,8*2)</t>
  </si>
  <si>
    <t>0,3*(4,925*2+6,54*2)</t>
  </si>
  <si>
    <t>0,3*(0,8+4,7)</t>
  </si>
  <si>
    <t>0,15*(4,38+0,71*2)+0,15*(2,62+0,71)+0,15*(5,77+0,61*2)+0,15*(3,76*2+0,72*2)*4</t>
  </si>
  <si>
    <t>0,15*(1,47+0,71*2)+0,15*(2,03+0,66*2)+0,15*(2,42*2+0,52*2)+0,15*(3,76*2-0,77+0,62)+0,15*(5,0+0,71+2,85)</t>
  </si>
  <si>
    <t>155</t>
  </si>
  <si>
    <t>781131241</t>
  </si>
  <si>
    <t>Izolace stěny pod obklad izolace těsnícími izolačními pásy vnitřní kout</t>
  </si>
  <si>
    <t>-871781207</t>
  </si>
  <si>
    <t>https://podminky.urs.cz/item/CS_URS_2023_01/781131241</t>
  </si>
  <si>
    <t>0,3*15+0,15*26</t>
  </si>
  <si>
    <t>0,3*15+0,15*2</t>
  </si>
  <si>
    <t>0,3*8+0,15*5</t>
  </si>
  <si>
    <t>0,3*9+0,15*8</t>
  </si>
  <si>
    <t>0,3*9+0,15*7</t>
  </si>
  <si>
    <t>0,3*6+0,15*4</t>
  </si>
  <si>
    <t>1,5*5+0,15*4</t>
  </si>
  <si>
    <t>0,3*1+0,15*2</t>
  </si>
  <si>
    <t>156</t>
  </si>
  <si>
    <t>781131242</t>
  </si>
  <si>
    <t>Izolace stěny pod obklad izolace těsnícími izolačními pásy vnější roh</t>
  </si>
  <si>
    <t>-2070718191</t>
  </si>
  <si>
    <t>https://podminky.urs.cz/item/CS_URS_2023_01/781131242</t>
  </si>
  <si>
    <t>0,3*55+0,15*42</t>
  </si>
  <si>
    <t>0,3*4+0,15*4</t>
  </si>
  <si>
    <t>0,3*9+0,15*15</t>
  </si>
  <si>
    <t>0,3*7+0,15*7</t>
  </si>
  <si>
    <t>0,3*4+0,15*6</t>
  </si>
  <si>
    <t>1,5*3+0,15*4</t>
  </si>
  <si>
    <t>157</t>
  </si>
  <si>
    <t>781131264</t>
  </si>
  <si>
    <t>Izolace stěny pod obklad izolace těsnícími izolačními pásy mezi podlahou a stěnu</t>
  </si>
  <si>
    <t>-1756281112</t>
  </si>
  <si>
    <t>https://podminky.urs.cz/item/CS_URS_2023_01/781131264</t>
  </si>
  <si>
    <t>158</t>
  </si>
  <si>
    <t>781474112</t>
  </si>
  <si>
    <t>Montáž obkladů vnitřních stěn z dlaždic keramických lepených flexibilním lepidlem maloformátových hladkých přes 9 do 12 ks/m2</t>
  </si>
  <si>
    <t>-1412076472</t>
  </si>
  <si>
    <t>https://podminky.urs.cz/item/CS_URS_2023_01/781474112</t>
  </si>
  <si>
    <t>159</t>
  </si>
  <si>
    <t>59761026</t>
  </si>
  <si>
    <t>obklad keramický hladký do 12ks/m2</t>
  </si>
  <si>
    <t>267071732</t>
  </si>
  <si>
    <t>364,009*1,08</t>
  </si>
  <si>
    <t>160</t>
  </si>
  <si>
    <t>781477111</t>
  </si>
  <si>
    <t>Montáž obkladů vnitřních stěn z dlaždic keramických Příplatek k cenám za plochu do 10 m2 jednotlivě</t>
  </si>
  <si>
    <t>-367205117</t>
  </si>
  <si>
    <t>https://podminky.urs.cz/item/CS_URS_2023_01/781477111</t>
  </si>
  <si>
    <t>1,5*(0,5*4*4+(0,5+0,8)*2*2+(0,5+1,2)*2*2)</t>
  </si>
  <si>
    <t>161</t>
  </si>
  <si>
    <t>781477114</t>
  </si>
  <si>
    <t>Montáž obkladů vnitřních stěn z dlaždic keramických Příplatek k cenám za dvousložkový spárovací tmel</t>
  </si>
  <si>
    <t>-187271037</t>
  </si>
  <si>
    <t>https://podminky.urs.cz/item/CS_URS_2023_01/781477114</t>
  </si>
  <si>
    <t>162</t>
  </si>
  <si>
    <t>781477115</t>
  </si>
  <si>
    <t>Montáž obkladů vnitřních stěn z dlaždic keramických Příplatek k cenám za dvousložkové lepidlo</t>
  </si>
  <si>
    <t>914319081</t>
  </si>
  <si>
    <t>https://podminky.urs.cz/item/CS_URS_2023_01/781477115</t>
  </si>
  <si>
    <t>163</t>
  </si>
  <si>
    <t>781494111</t>
  </si>
  <si>
    <t>Obklad - dokončující práce profily ukončovací lepené flexibilním lepidlem rohové</t>
  </si>
  <si>
    <t>-708881906</t>
  </si>
  <si>
    <t>https://podminky.urs.cz/item/CS_URS_2023_01/781494111</t>
  </si>
  <si>
    <t>1,5*55</t>
  </si>
  <si>
    <t>1,5*4+(0,8*2+3,6)</t>
  </si>
  <si>
    <t>1,5*9+(0,8*2+3,6)*2</t>
  </si>
  <si>
    <t>1,5*7+(0,8*2+3,6)</t>
  </si>
  <si>
    <t>1,5*3+(0,8*2+3,6)</t>
  </si>
  <si>
    <t>164</t>
  </si>
  <si>
    <t>-699711744</t>
  </si>
  <si>
    <t>hrany základků gastro (viz oddíl dlažby - sokl)</t>
  </si>
  <si>
    <t>0,15*44</t>
  </si>
  <si>
    <t>0,15*4</t>
  </si>
  <si>
    <t>0,15*15</t>
  </si>
  <si>
    <t>0,15*7</t>
  </si>
  <si>
    <t>0,15*6</t>
  </si>
  <si>
    <t>165</t>
  </si>
  <si>
    <t>781495115</t>
  </si>
  <si>
    <t>Obklad - dokončující práce ostatní práce spárování silikonem</t>
  </si>
  <si>
    <t>874591353</t>
  </si>
  <si>
    <t>https://podminky.urs.cz/item/CS_URS_2023_01/781495115</t>
  </si>
  <si>
    <t>kolem obkladů</t>
  </si>
  <si>
    <t>294,734</t>
  </si>
  <si>
    <t>kolem zařizovacích předmětů - odhad</t>
  </si>
  <si>
    <t>166</t>
  </si>
  <si>
    <t>781571141</t>
  </si>
  <si>
    <t>Montáž obkladů ostění a parapetu z obkladaček keramických lepených flexibilním lepidlem šířky ostění přes 200 do 400 mm</t>
  </si>
  <si>
    <t>761235463</t>
  </si>
  <si>
    <t>https://podminky.urs.cz/item/CS_URS_2023_01/781571141</t>
  </si>
  <si>
    <t>pouze jako montážní příplatek - dodávka obkladů je v ploše celkové výměry obkladů</t>
  </si>
  <si>
    <t>0,8*0,2*12+3,6*0,3*6</t>
  </si>
  <si>
    <t>167</t>
  </si>
  <si>
    <t>78199000</t>
  </si>
  <si>
    <t>Příplatek za izolaci prostupů, vyřezání otvorů pro krabice, zásuvky, vypínače, prostupy</t>
  </si>
  <si>
    <t>527666102</t>
  </si>
  <si>
    <t>398,946</t>
  </si>
  <si>
    <t>168</t>
  </si>
  <si>
    <t>998781202</t>
  </si>
  <si>
    <t>Přesun hmot pro obklady keramické stanovený procentní sazbou (%) z ceny vodorovná dopravní vzdálenost do 50 m v objektech výšky přes 6 do 12 m</t>
  </si>
  <si>
    <t>789641840</t>
  </si>
  <si>
    <t>https://podminky.urs.cz/item/CS_URS_2023_01/998781202</t>
  </si>
  <si>
    <t>783</t>
  </si>
  <si>
    <t>Dokončovací práce - nátěry</t>
  </si>
  <si>
    <t>169</t>
  </si>
  <si>
    <t>783301303</t>
  </si>
  <si>
    <t>Příprava podkladu zámečnických konstrukcí před provedením nátěru odrezivění odrezovačem bezoplachovým</t>
  </si>
  <si>
    <t>691230866</t>
  </si>
  <si>
    <t>https://podminky.urs.cz/item/CS_URS_2023_01/783301303</t>
  </si>
  <si>
    <t>zárubně oprava nátěru jen po hranici řešeného prostoru</t>
  </si>
  <si>
    <t>(2*1,97+0,8)*(0,15+0,05)*2</t>
  </si>
  <si>
    <t>(2*1,97+0,9)*(0,15+0,05)*7</t>
  </si>
  <si>
    <t>(2*1,97+0,6)*(0,15+0,05)*3</t>
  </si>
  <si>
    <t>(2*1,97+1,45)*(0,15+0,05)*1</t>
  </si>
  <si>
    <t>(2*2,02+1,45)*(0,15+0,05)*4</t>
  </si>
  <si>
    <t>(2*2,0+1,7)*(0,15+0,05)*2</t>
  </si>
  <si>
    <t>(2*1,97+1,25)*(0,15+0,05)*1</t>
  </si>
  <si>
    <t>170</t>
  </si>
  <si>
    <t>783314201</t>
  </si>
  <si>
    <t>Základní antikorozní nátěr zámečnických konstrukcí jednonásobný syntetický standardní</t>
  </si>
  <si>
    <t>913575436</t>
  </si>
  <si>
    <t>171</t>
  </si>
  <si>
    <t>783315101</t>
  </si>
  <si>
    <t>Mezinátěr zámečnických konstrukcí jednonásobný syntetický standardní</t>
  </si>
  <si>
    <t>741971497</t>
  </si>
  <si>
    <t>https://podminky.urs.cz/item/CS_URS_2023_01/783315101</t>
  </si>
  <si>
    <t>172</t>
  </si>
  <si>
    <t>783317101</t>
  </si>
  <si>
    <t>Krycí nátěr (email) zámečnických konstrukcí jednonásobný syntetický standardní</t>
  </si>
  <si>
    <t>610064539</t>
  </si>
  <si>
    <t>https://podminky.urs.cz/item/CS_URS_2023_01/783317101</t>
  </si>
  <si>
    <t>784</t>
  </si>
  <si>
    <t>Dokončovací práce - malby a tapety</t>
  </si>
  <si>
    <t>173</t>
  </si>
  <si>
    <t>784111010</t>
  </si>
  <si>
    <t>Obroušení podkladu , příprava, tmelení drobných prasklinek, zakrytí , olepení ploch</t>
  </si>
  <si>
    <t>-1365382279</t>
  </si>
  <si>
    <t>4954,336+933,18</t>
  </si>
  <si>
    <t>174</t>
  </si>
  <si>
    <t>784111033</t>
  </si>
  <si>
    <t>Omytí podkladu omytí v místnostech výšky přes 3,80 do 5,00 m</t>
  </si>
  <si>
    <t>1361746408</t>
  </si>
  <si>
    <t>https://podminky.urs.cz/item/CS_URS_2023_01/784111033</t>
  </si>
  <si>
    <t>2.NP</t>
  </si>
  <si>
    <t>;B.202</t>
  </si>
  <si>
    <t>1,1*(23,7*2+42,85)+2,5*2,7+0,5*2,3+1,9*1,7+0,3*1,7*2</t>
  </si>
  <si>
    <t>3,82*(23,7*2+42,85)-(3,6*3,0-4,0)*12+3,6*(2,5*2+2,7+0,7)+4,0*1,9</t>
  </si>
  <si>
    <t>;B206</t>
  </si>
  <si>
    <t>7,476*12,1</t>
  </si>
  <si>
    <t>(3,85-2,25)*(7,476+12,1)*2</t>
  </si>
  <si>
    <t>;B207</t>
  </si>
  <si>
    <t>1,5*1,2</t>
  </si>
  <si>
    <t>(3,85-1,5)*(1,5+1,2)*2</t>
  </si>
  <si>
    <t>;B208, 215</t>
  </si>
  <si>
    <t>6,3*7,45*2+2,6*4,8+2,3*4,8</t>
  </si>
  <si>
    <t>3,85*(8,8*2+7,45+1,1+1,6+6,3*2+7,45+1,1+1,6)+3,3*2,3*2-(3,6*3,0-4,0)*2</t>
  </si>
  <si>
    <t>;B213</t>
  </si>
  <si>
    <t>2,2*1,3</t>
  </si>
  <si>
    <t>3,85*(2,2+1,65)*2</t>
  </si>
  <si>
    <t>;B217, B238</t>
  </si>
  <si>
    <t>1,8*7,6*2+2,2*3,6*2</t>
  </si>
  <si>
    <t>3,85*(7,6+4,0)*2*2</t>
  </si>
  <si>
    <t>;B218, B222, B223</t>
  </si>
  <si>
    <t>1,8*(2,3+1,15+2,05)</t>
  </si>
  <si>
    <t>(3,85-1,5)*(1,8+2,3+0,85+1,1+1,8+1,15+1,8+2,05)*2</t>
  </si>
  <si>
    <t>;B219, B220, B221, B224, B225, B226</t>
  </si>
  <si>
    <t>1,9*(2,4+3,1)</t>
  </si>
  <si>
    <t>(3,85-2,1)*(1,9+2,4+1,9+3,1)*2</t>
  </si>
  <si>
    <t>;B227</t>
  </si>
  <si>
    <t>3,7*5,5</t>
  </si>
  <si>
    <t>3,85*(3,7+5,5)*2</t>
  </si>
  <si>
    <t>;B211, B232</t>
  </si>
  <si>
    <t>3,85*(6,4+11,4)*2-(1,5*2,75-4,0)</t>
  </si>
  <si>
    <t>;B235, B236</t>
  </si>
  <si>
    <t>2,2*5,5+3,0*5,5</t>
  </si>
  <si>
    <t>3,85*(5,5*2+2,2+3,0)*2</t>
  </si>
  <si>
    <t>;B237</t>
  </si>
  <si>
    <t>2,375*3,2+2,8*2,6</t>
  </si>
  <si>
    <t>;B240, B242, B243</t>
  </si>
  <si>
    <t>6,55*(9,845+3,6+6,45)</t>
  </si>
  <si>
    <t>3,85*(6,55*3+9,845+0,75+0,25+3,6+6,45)*2-(3,6*3,0-4,0)-(2,4*3,0-4,0)*3</t>
  </si>
  <si>
    <t>;B241, B247, B246, B245, B244, B229, B234</t>
  </si>
  <si>
    <t>29,695*(12,2+0,15+5,64)+5,55*1,1+1,75*1,05+0,85*1,05</t>
  </si>
  <si>
    <t>(3,85-1,5)*(29,695*2+(12,2+0,15+5,64+1,75+1,05+0,85+1,5)*2+0,45*4*4+(0,75+0,45)*2*6+(1,05+0,45)*2*2+(0,75*2+0,45)*2)-(3,6*3,0-4,0)*5</t>
  </si>
  <si>
    <t>;B256, B253, B252, B255, B249</t>
  </si>
  <si>
    <t>6,55*6,8+2,35*(1,85+2,1)+1,9*3,2+2,05*3,15</t>
  </si>
  <si>
    <t>3,85*(6,55+6,8+2,35*2+1,85+2,1+1,9+3,2+2,05+3,15+0,75*2+0,25*2)*2-(2,4*3,0-4,0)*3</t>
  </si>
  <si>
    <t>;B250, B 248</t>
  </si>
  <si>
    <t>1,85*3,15+6,55*6,54</t>
  </si>
  <si>
    <t>(3,85-1,5)*(1,85+3,15+6,55+6,54)*2-(3,6*3,0-4,0)</t>
  </si>
  <si>
    <t>1.NP</t>
  </si>
  <si>
    <t>m.154</t>
  </si>
  <si>
    <t>17*1,8+22*2,1</t>
  </si>
  <si>
    <t>3,25*(17,0+23,8)*2-(1,8*2,95-4,0)</t>
  </si>
  <si>
    <t>m.123,124</t>
  </si>
  <si>
    <t>6,275*(2,245+4,925)</t>
  </si>
  <si>
    <t>3,25*(2,245+4,925+6,275*2+0,45)*2</t>
  </si>
  <si>
    <t>m.131</t>
  </si>
  <si>
    <t>3,25*(2,825+4,2)*2</t>
  </si>
  <si>
    <t>m.126</t>
  </si>
  <si>
    <t>5,6*5,75+1,8*8,35+8,2*1,8</t>
  </si>
  <si>
    <t>3,25*(15,65*2+5,6+3,8+6,4+8,2)-(1,8*2,95-4,0)</t>
  </si>
  <si>
    <t>m.130</t>
  </si>
  <si>
    <t>9,925*8,1</t>
  </si>
  <si>
    <t>3,25*(9,925+8,1+1,125+1,375+0,575)*2</t>
  </si>
  <si>
    <t>m.154a</t>
  </si>
  <si>
    <t>18,576*1,8+5,6*2,6+5,6*1,05</t>
  </si>
  <si>
    <t>3,25*(18,576*2+5,45*2)</t>
  </si>
  <si>
    <t>m.148</t>
  </si>
  <si>
    <t>6,15*2,475</t>
  </si>
  <si>
    <t>3,25*(6,15+2,475+0,6*2)*2</t>
  </si>
  <si>
    <t>pod výdejem a mytím</t>
  </si>
  <si>
    <t>2,5*5,5</t>
  </si>
  <si>
    <t>(3,25-2,1)*(5,5*2+2,5*2)</t>
  </si>
  <si>
    <t>suterén - výměník</t>
  </si>
  <si>
    <t xml:space="preserve">odhad </t>
  </si>
  <si>
    <t>250</t>
  </si>
  <si>
    <t>175</t>
  </si>
  <si>
    <t>784111039</t>
  </si>
  <si>
    <t>Omytí podkladu omytí na schodišti o výšce podlaží přes 3,80 do 5,00 m</t>
  </si>
  <si>
    <t>1426211463</t>
  </si>
  <si>
    <t>https://podminky.urs.cz/item/CS_URS_2023_01/784111039</t>
  </si>
  <si>
    <t>;B209, B214</t>
  </si>
  <si>
    <t>2,25*4,8*4+2,7*4,8*2*2</t>
  </si>
  <si>
    <t>7,45*(6,6*4+4,8*2)</t>
  </si>
  <si>
    <t>;B210</t>
  </si>
  <si>
    <t>1,1*2*3,6+2,2*1,1*2+2,2*2,8*2</t>
  </si>
  <si>
    <t>7,45*(2,8+5,4)*2</t>
  </si>
  <si>
    <t>;B216, B239</t>
  </si>
  <si>
    <t>1,4*4,0*4+3,6*(1,4+2,6)*2+1,1*1,8*2*2</t>
  </si>
  <si>
    <t>7,45*(7,5*2*2+3,6*2*2+1,1*2*2)</t>
  </si>
  <si>
    <t>176</t>
  </si>
  <si>
    <t>784121003</t>
  </si>
  <si>
    <t>Oškrabání malby v místnostech výšky přes 3,80 do 5,00 m</t>
  </si>
  <si>
    <t>-448002427</t>
  </si>
  <si>
    <t>https://podminky.urs.cz/item/CS_URS_2023_01/784121003</t>
  </si>
  <si>
    <t>177</t>
  </si>
  <si>
    <t>784121009</t>
  </si>
  <si>
    <t>Oškrabání malby na schodišti o výšce podlaží přes 3,80 do 5,00 m</t>
  </si>
  <si>
    <t>-1140520506</t>
  </si>
  <si>
    <t>https://podminky.urs.cz/item/CS_URS_2023_01/784121009</t>
  </si>
  <si>
    <t>178</t>
  </si>
  <si>
    <t>784161003</t>
  </si>
  <si>
    <t>Tmelení spar a rohů, šířky do 3 mm akrylátovým tmelem v místnostech výšky přes 3,80 do 5,00 m</t>
  </si>
  <si>
    <t>787863583</t>
  </si>
  <si>
    <t>https://podminky.urs.cz/item/CS_URS_2023_01/784161003</t>
  </si>
  <si>
    <t>odhad</t>
  </si>
  <si>
    <t>179</t>
  </si>
  <si>
    <t>784161009</t>
  </si>
  <si>
    <t>Tmelení spar a rohů, šířky do 3 mm akrylátovým tmelem na schodišti o výšce podlaží přes 3,80 do 5,00 m</t>
  </si>
  <si>
    <t>-1358875412</t>
  </si>
  <si>
    <t>https://podminky.urs.cz/item/CS_URS_2023_01/784161009</t>
  </si>
  <si>
    <t>180</t>
  </si>
  <si>
    <t>784161203</t>
  </si>
  <si>
    <t>Lokální vyrovnání podkladu sádrovou stěrkou, tloušťky do 3 mm, plochy do 0,1 m2 v místnostech výšky přes 3,80 do 5,00 m</t>
  </si>
  <si>
    <t>-1247556285</t>
  </si>
  <si>
    <t>https://podminky.urs.cz/item/CS_URS_2023_01/784161203</t>
  </si>
  <si>
    <t>181</t>
  </si>
  <si>
    <t>784161209</t>
  </si>
  <si>
    <t>Lokální vyrovnání podkladu sádrovou stěrkou, tloušťky do 3 mm, plochy do 0,1 m2 na schodišti o výšce podlaží přes 3,80 do 5,00 m</t>
  </si>
  <si>
    <t>-1952487004</t>
  </si>
  <si>
    <t>https://podminky.urs.cz/item/CS_URS_2023_01/784161209</t>
  </si>
  <si>
    <t>182</t>
  </si>
  <si>
    <t>784181001</t>
  </si>
  <si>
    <t>Pačokování jednonásobné v místnostech výšky do 3,80 m</t>
  </si>
  <si>
    <t>-1863374352</t>
  </si>
  <si>
    <t>https://podminky.urs.cz/item/CS_URS_2023_01/784181001</t>
  </si>
  <si>
    <t xml:space="preserve">na omítku  novou na zazdívky</t>
  </si>
  <si>
    <t>34,62</t>
  </si>
  <si>
    <t>183</t>
  </si>
  <si>
    <t>784221103</t>
  </si>
  <si>
    <t>Malby z malířských směsí otěruvzdorných za sucha dvojnásobné, bílé za sucha otěruvzdorné dobře v místnostech výšky přes 3,80 do 5,00 m</t>
  </si>
  <si>
    <t>1003775086</t>
  </si>
  <si>
    <t>https://podminky.urs.cz/item/CS_URS_2023_01/784221103</t>
  </si>
  <si>
    <t>na zdivo</t>
  </si>
  <si>
    <t>4954,336</t>
  </si>
  <si>
    <t>184</t>
  </si>
  <si>
    <t>784221109</t>
  </si>
  <si>
    <t>Malby z malířských směsí otěruvzdorných za sucha dvojnásobné, bílé za sucha otěruvzdorné dobře na schodišti o výšce podlaží přes 3,80 do 5,00 m</t>
  </si>
  <si>
    <t>-1500445037</t>
  </si>
  <si>
    <t>https://podminky.urs.cz/item/CS_URS_2023_01/784221109</t>
  </si>
  <si>
    <t>787</t>
  </si>
  <si>
    <t>Dokončovací práce - zasklívání</t>
  </si>
  <si>
    <t>185</t>
  </si>
  <si>
    <t>787701913</t>
  </si>
  <si>
    <t>Očištění PC stěny, přetěsnění</t>
  </si>
  <si>
    <t>-454509358</t>
  </si>
  <si>
    <t>https://podminky.urs.cz/item/CS_URS_2023_01/787701913</t>
  </si>
  <si>
    <t>2,35*(5,6+5,2)-0,6*1,2</t>
  </si>
  <si>
    <t>186</t>
  </si>
  <si>
    <t>998787202</t>
  </si>
  <si>
    <t>Přesun hmot pro zasklívání stanovený procentní sazbou (%) z ceny vodorovná dopravní vzdálenost do 50 m v objektech výšky přes 6 do 12 m</t>
  </si>
  <si>
    <t>615405269</t>
  </si>
  <si>
    <t>https://podminky.urs.cz/item/CS_URS_2023_01/998787202</t>
  </si>
  <si>
    <t>2 - ZTI</t>
  </si>
  <si>
    <t xml:space="preserve">    721 - Zdravotechnika - vnitřní kanalizace   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</si>
  <si>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</si>
  <si>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</si>
  <si>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</si>
  <si>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Zdravotechnika - vnitřní kanalizace   </t>
  </si>
  <si>
    <t>721174024</t>
  </si>
  <si>
    <t>Potrubí z trub polypropylenových odpadní (svislé) DN 75</t>
  </si>
  <si>
    <t>-872299079</t>
  </si>
  <si>
    <t>https://podminky.urs.cz/item/CS_URS_2023_01/721174024</t>
  </si>
  <si>
    <t>721174025</t>
  </si>
  <si>
    <t>Potrubí z trub polypropylenových odpadní (svislé) DN 110</t>
  </si>
  <si>
    <t>2052241809</t>
  </si>
  <si>
    <t>https://podminky.urs.cz/item/CS_URS_2023_01/721174025</t>
  </si>
  <si>
    <t>721174042</t>
  </si>
  <si>
    <t>Potrubí z trub polypropylenových připojovací DN 40</t>
  </si>
  <si>
    <t>1968203469</t>
  </si>
  <si>
    <t>https://podminky.urs.cz/item/CS_URS_2023_01/721174042</t>
  </si>
  <si>
    <t>721174043</t>
  </si>
  <si>
    <t>Potrubí z trub polypropylenových připojovací DN 50</t>
  </si>
  <si>
    <t>-754145234</t>
  </si>
  <si>
    <t>https://podminky.urs.cz/item/CS_URS_2023_01/721174043</t>
  </si>
  <si>
    <t>721194104</t>
  </si>
  <si>
    <t>Vyměření přípojek na potrubí vyvedení a upevnění odpadních výpustek DN 40</t>
  </si>
  <si>
    <t>371018265</t>
  </si>
  <si>
    <t>https://podminky.urs.cz/item/CS_URS_2023_01/721194104</t>
  </si>
  <si>
    <t>721194105</t>
  </si>
  <si>
    <t>Vyměření přípojek na potrubí vyvedení a upevnění odpadních výpustek DN 50</t>
  </si>
  <si>
    <t>-1615189785</t>
  </si>
  <si>
    <t>https://podminky.urs.cz/item/CS_URS_2023_01/721194105</t>
  </si>
  <si>
    <t>721194107</t>
  </si>
  <si>
    <t>Vyměření přípojek na potrubí vyvedení a upevnění odpadních výpustek DN 70</t>
  </si>
  <si>
    <t>-1253005452</t>
  </si>
  <si>
    <t>https://podminky.urs.cz/item/CS_URS_2023_01/721194107</t>
  </si>
  <si>
    <t>721194109</t>
  </si>
  <si>
    <t>Vyměření přípojek na potrubí vyvedení a upevnění odpadních výpustek DN 110</t>
  </si>
  <si>
    <t>-1347416316</t>
  </si>
  <si>
    <t>https://podminky.urs.cz/item/CS_URS_2023_01/721194109</t>
  </si>
  <si>
    <t>721007.1</t>
  </si>
  <si>
    <t>Demontáž stáv. kanalizac</t>
  </si>
  <si>
    <t>-89840891</t>
  </si>
  <si>
    <t>721010</t>
  </si>
  <si>
    <t>Konstrukce zámečnické - konzoly po zavěšení potrubí</t>
  </si>
  <si>
    <t>1864506652</t>
  </si>
  <si>
    <t>721011</t>
  </si>
  <si>
    <t>Napojení na stáv. kanalizaci</t>
  </si>
  <si>
    <t>ks</t>
  </si>
  <si>
    <t>-403937408</t>
  </si>
  <si>
    <t>721012</t>
  </si>
  <si>
    <t>HSV práce pro kanalizaci</t>
  </si>
  <si>
    <t>1797398640</t>
  </si>
  <si>
    <t>721290111</t>
  </si>
  <si>
    <t>Zkouška těsnosti kanalizace v objektech vodou do DN 125</t>
  </si>
  <si>
    <t>-79897695</t>
  </si>
  <si>
    <t>https://podminky.urs.cz/item/CS_URS_2023_01/721290111</t>
  </si>
  <si>
    <t>24+78+15+103</t>
  </si>
  <si>
    <t>283109151</t>
  </si>
  <si>
    <t>722</t>
  </si>
  <si>
    <t>Zdravotechnika - vnitřní vodovod</t>
  </si>
  <si>
    <t>722174022</t>
  </si>
  <si>
    <t>Potrubí z plastových trubek z polypropylenu PPR svařovaných polyfúzně PN 20 (SDR 6) D 20 x 3,4</t>
  </si>
  <si>
    <t>-1804394578</t>
  </si>
  <si>
    <t>https://podminky.urs.cz/item/CS_URS_2023_01/722174022</t>
  </si>
  <si>
    <t>722174023</t>
  </si>
  <si>
    <t>Potrubí z plastových trubek z polypropylenu PPR svařovaných polyfúzně PN 20 (SDR 6) D 25 x 4,2</t>
  </si>
  <si>
    <t>1347777349</t>
  </si>
  <si>
    <t>https://podminky.urs.cz/item/CS_URS_2023_01/722174023</t>
  </si>
  <si>
    <t>722174024</t>
  </si>
  <si>
    <t>Potrubí z plastových trubek z polypropylenu PPR svařovaných polyfúzně PN 20 (SDR 6) D 32 x 5,4</t>
  </si>
  <si>
    <t>-878426578</t>
  </si>
  <si>
    <t>https://podminky.urs.cz/item/CS_URS_2023_01/722174024</t>
  </si>
  <si>
    <t>722174025</t>
  </si>
  <si>
    <t>Potrubí z plastových trubek z polypropylenu PPR svařovaných polyfúzně PN 20 (SDR 6) D 40 x 6,7</t>
  </si>
  <si>
    <t>1187392273</t>
  </si>
  <si>
    <t>https://podminky.urs.cz/item/CS_URS_2023_01/722174025</t>
  </si>
  <si>
    <t>722181231</t>
  </si>
  <si>
    <t>Ochrana potrubí termoizolačními trubicemi z pěnového polyetylenu PE přilepenými v příčných a podélných spojích, tloušťky izolace přes 9 do 13 mm, vnitřního průměru izolace DN do 22 mm</t>
  </si>
  <si>
    <t>-139135952</t>
  </si>
  <si>
    <t>https://podminky.urs.cz/item/CS_URS_2023_01/722181231</t>
  </si>
  <si>
    <t>722181232</t>
  </si>
  <si>
    <t>Ochrana potrubí termoizolačními trubicemi z pěnového polyetylenu PE přilepenými v příčných a podélných spojích, tloušťky izolace přes 9 do 13 mm, vnitřního průměru izolace DN přes 22 do 45 mm</t>
  </si>
  <si>
    <t>1466489920</t>
  </si>
  <si>
    <t>https://podminky.urs.cz/item/CS_URS_2023_01/722181232</t>
  </si>
  <si>
    <t>722181233</t>
  </si>
  <si>
    <t>Ochrana potrubí termoizolačními trubicemi z pěnového polyetylenu PE přilepenými v příčných a podélných spojích, tloušťky izolace přes 9 do 13 mm, vnitřního průměru izolace DN přes 45 do 63 mm</t>
  </si>
  <si>
    <t>1948755155</t>
  </si>
  <si>
    <t>https://podminky.urs.cz/item/CS_URS_2023_01/722181233</t>
  </si>
  <si>
    <t>722190401</t>
  </si>
  <si>
    <t>Zřízení přípojek na potrubí vyvedení a upevnění výpustek do DN 25</t>
  </si>
  <si>
    <t>654661565</t>
  </si>
  <si>
    <t>https://podminky.urs.cz/item/CS_URS_2023_01/722190401</t>
  </si>
  <si>
    <t>722232045</t>
  </si>
  <si>
    <t>Armatury se dvěma závity kulové kohouty PN 42 do 185 °C přímé vnitřní závit G 1"</t>
  </si>
  <si>
    <t>1656610840</t>
  </si>
  <si>
    <t>https://podminky.urs.cz/item/CS_URS_2023_01/722232045</t>
  </si>
  <si>
    <t>722232046</t>
  </si>
  <si>
    <t>Armatury se dvěma závity kulové kohouty PN 42 do 185 °C přímé vnitřní závit G 5/4"</t>
  </si>
  <si>
    <t>1984052026</t>
  </si>
  <si>
    <t>https://podminky.urs.cz/item/CS_URS_2023_01/722232046</t>
  </si>
  <si>
    <t>722290215</t>
  </si>
  <si>
    <t>Zkoušky, proplach a desinfekce vodovodního potrubí zkoušky těsnosti vodovodního potrubí hrdlového nebo přírubového do DN 100</t>
  </si>
  <si>
    <t>-759024040</t>
  </si>
  <si>
    <t>https://podminky.urs.cz/item/CS_URS_2023_01/722290215</t>
  </si>
  <si>
    <t>722290234</t>
  </si>
  <si>
    <t>Zkoušky, proplach a desinfekce vodovodního potrubí proplach a desinfekce vodovodního potrubí do DN 80</t>
  </si>
  <si>
    <t>1700799243</t>
  </si>
  <si>
    <t>https://podminky.urs.cz/item/CS_URS_2023_01/722290234</t>
  </si>
  <si>
    <t>722001</t>
  </si>
  <si>
    <t xml:space="preserve">Demontáž stáv vodoinstalace </t>
  </si>
  <si>
    <t>-1146832265</t>
  </si>
  <si>
    <t>722002</t>
  </si>
  <si>
    <t>Práce HSV</t>
  </si>
  <si>
    <t>-2088657973</t>
  </si>
  <si>
    <t>722003</t>
  </si>
  <si>
    <t>Napojení na stáv. rozvod</t>
  </si>
  <si>
    <t>536899888</t>
  </si>
  <si>
    <t>998722202</t>
  </si>
  <si>
    <t>Přesun hmot pro vnitřní vodovod stanovený procentní sazbou (%) z ceny vodorovná dopravní vzdálenost do 50 m v objektech výšky přes 6 do 12 m</t>
  </si>
  <si>
    <t>359877440</t>
  </si>
  <si>
    <t>https://podminky.urs.cz/item/CS_URS_2023_01/998722202</t>
  </si>
  <si>
    <t>723</t>
  </si>
  <si>
    <t>Zdravotechnika - vnitřní plynovod</t>
  </si>
  <si>
    <t>723110000</t>
  </si>
  <si>
    <t>Odstavení rozvodu plynu, odplynění, odřezání, zaslepení potrubí, zprovoznění po odstavení, napuštění plynovodu, revize, tlaková zkouška</t>
  </si>
  <si>
    <t>1240575828</t>
  </si>
  <si>
    <t>723120809</t>
  </si>
  <si>
    <t>Demontáž potrubí svařovaného z ocelových trubek závitových přes 50 do DN 80 včetně odvozu a likvidace suti</t>
  </si>
  <si>
    <t>1683818931</t>
  </si>
  <si>
    <t>https://podminky.urs.cz/item/CS_URS_2023_01/723120809</t>
  </si>
  <si>
    <t>998723202</t>
  </si>
  <si>
    <t>Přesun hmot pro vnitřní plynovod stanovený procentní sazbou (%) z ceny vodorovná dopravní vzdálenost do 50 m v objektech výšky přes 6 do 12 m</t>
  </si>
  <si>
    <t>-1909220082</t>
  </si>
  <si>
    <t>https://podminky.urs.cz/item/CS_URS_2023_01/998723202</t>
  </si>
  <si>
    <t>725</t>
  </si>
  <si>
    <t>Zdravotechnika - zařizovací předměty</t>
  </si>
  <si>
    <t>725813111</t>
  </si>
  <si>
    <t>Ventily rohové bez připojovací trubičky nebo flexi hadičky G 1/2"</t>
  </si>
  <si>
    <t>836145238</t>
  </si>
  <si>
    <t>https://podminky.urs.cz/item/CS_URS_2023_01/725813111</t>
  </si>
  <si>
    <t>725813112</t>
  </si>
  <si>
    <t>Ventily rohové bez připojovací trubičky nebo flexi hadičky pračkové G 3/4"</t>
  </si>
  <si>
    <t>-1090329528</t>
  </si>
  <si>
    <t>https://podminky.urs.cz/item/CS_URS_2023_01/725813112</t>
  </si>
  <si>
    <t>725980123</t>
  </si>
  <si>
    <t>Dvířka 30/30</t>
  </si>
  <si>
    <t>1527252332</t>
  </si>
  <si>
    <t>https://podminky.urs.cz/item/CS_URS_2023_01/725980123</t>
  </si>
  <si>
    <t>998725202</t>
  </si>
  <si>
    <t>Přesun hmot pro zařizovací předměty stanovený procentní sazbou (%) z ceny vodorovná dopravní vzdálenost do 50 m v objektech výšky přes 6 do 12 m</t>
  </si>
  <si>
    <t>-188423063</t>
  </si>
  <si>
    <t>https://podminky.urs.cz/item/CS_URS_2023_01/998725202</t>
  </si>
  <si>
    <t>3 - ÚT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</si>
  <si>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</si>
  <si>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</si>
  <si>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</si>
  <si>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733</t>
  </si>
  <si>
    <t>Ústřední vytápění - rozvodné potrubí</t>
  </si>
  <si>
    <t>73321000</t>
  </si>
  <si>
    <t>Úprava připojovacího potrubí pro radiátory - demontáž, připojení (přívod, zpátečka)</t>
  </si>
  <si>
    <t>kusů</t>
  </si>
  <si>
    <t>-606483928</t>
  </si>
  <si>
    <t>73322000</t>
  </si>
  <si>
    <t>Vypuštění a napuštění systému po opravě , zprovoznění systému, topná zkouška</t>
  </si>
  <si>
    <t>-174531479</t>
  </si>
  <si>
    <t>734</t>
  </si>
  <si>
    <t>Ústřední vytápění - armatury</t>
  </si>
  <si>
    <t>734200821</t>
  </si>
  <si>
    <t>Demontáž armatur závitových se dvěma závity do G 1/2</t>
  </si>
  <si>
    <t>944514207</t>
  </si>
  <si>
    <t>https://podminky.urs.cz/item/CS_URS_2023_01/734200821</t>
  </si>
  <si>
    <t>6*2</t>
  </si>
  <si>
    <t>734222812</t>
  </si>
  <si>
    <t>Ventily regulační závitové termostatické, s hlavicí ručního ovládání PN 16 do 110°C přímé chromované G 1/2</t>
  </si>
  <si>
    <t>675265305</t>
  </si>
  <si>
    <t>https://podminky.urs.cz/item/CS_URS_2023_01/734222812</t>
  </si>
  <si>
    <t>734261233</t>
  </si>
  <si>
    <t>Šroubení topenářské PN 16 do 120°C přímé G 1/2</t>
  </si>
  <si>
    <t>259987979</t>
  </si>
  <si>
    <t>https://podminky.urs.cz/item/CS_URS_2023_01/734261233</t>
  </si>
  <si>
    <t>998734202</t>
  </si>
  <si>
    <t>Přesun hmot pro armatury stanovený procentní sazbou (%) z ceny vodorovná dopravní vzdálenost do 50 m v objektech výšky přes 6 do 12 m</t>
  </si>
  <si>
    <t>-1358822218</t>
  </si>
  <si>
    <t>https://podminky.urs.cz/item/CS_URS_2023_01/998734202</t>
  </si>
  <si>
    <t>735</t>
  </si>
  <si>
    <t>Ústřední vytápění - otopná tělesa</t>
  </si>
  <si>
    <t>735121810</t>
  </si>
  <si>
    <t>Demontáž otopných těles ocelových článkových</t>
  </si>
  <si>
    <t>-131472174</t>
  </si>
  <si>
    <t>https://podminky.urs.cz/item/CS_URS_2023_01/735121810</t>
  </si>
  <si>
    <t>18*0,6*6</t>
  </si>
  <si>
    <t>735191903</t>
  </si>
  <si>
    <t>Ostatní opravy otopných těles vyčištění propláchnutím vodou otopných těles ocelových nebo hliníkových</t>
  </si>
  <si>
    <t>1980786610</t>
  </si>
  <si>
    <t>https://podminky.urs.cz/item/CS_URS_2023_01/735191903</t>
  </si>
  <si>
    <t>735192912</t>
  </si>
  <si>
    <t>Ostatní opravy otopných těles zpětná montáž otopných těles článkových ocelových</t>
  </si>
  <si>
    <t>-18268496</t>
  </si>
  <si>
    <t>https://podminky.urs.cz/item/CS_URS_2023_01/735192912</t>
  </si>
  <si>
    <t>998735202</t>
  </si>
  <si>
    <t>Přesun hmot pro otopná tělesa stanovený procentní sazbou (%) z ceny vodorovná dopravní vzdálenost do 50 m v objektech výšky přes 6 do 12 m</t>
  </si>
  <si>
    <t>1655382555</t>
  </si>
  <si>
    <t>https://podminky.urs.cz/item/CS_URS_2023_01/998735202</t>
  </si>
  <si>
    <t>783601321</t>
  </si>
  <si>
    <t>Příprava podkladu otopných těles před provedením nátěrů článkových odrezivěním bezoplachovým</t>
  </si>
  <si>
    <t>-533928359</t>
  </si>
  <si>
    <t>https://podminky.urs.cz/item/CS_URS_2023_01/783601321</t>
  </si>
  <si>
    <t>783617117</t>
  </si>
  <si>
    <t>Krycí nátěr (email) otopných těles článkových dvojnásobný syntetický</t>
  </si>
  <si>
    <t>1320136288</t>
  </si>
  <si>
    <t>https://podminky.urs.cz/item/CS_URS_2023_01/783617117</t>
  </si>
  <si>
    <t>4 - VRN</t>
  </si>
  <si>
    <t>VRN - Vedlejší rozpočtové náklady</t>
  </si>
  <si>
    <t>Vedlejší rozpočtové náklady</t>
  </si>
  <si>
    <t>010001000</t>
  </si>
  <si>
    <t>Průzkumné, geodetické a projektové práce</t>
  </si>
  <si>
    <t>komplet</t>
  </si>
  <si>
    <t>1024</t>
  </si>
  <si>
    <t>870283368</t>
  </si>
  <si>
    <t>https://podminky.urs.cz/item/CS_URS_2023_01/010001000</t>
  </si>
  <si>
    <t>PSC</t>
  </si>
  <si>
    <t xml:space="preserve">Poznámka k souboru cen:_x000d_
1. Více informací o volbě, obsahu a způsobu ocenění jednotlivých titulů viz příslušné Přílohy 01 až 09._x000d_
</t>
  </si>
  <si>
    <t>013254000</t>
  </si>
  <si>
    <t>Dokumentace skutečného provedení stavby</t>
  </si>
  <si>
    <t>komplt.</t>
  </si>
  <si>
    <t>784282446</t>
  </si>
  <si>
    <t>P</t>
  </si>
  <si>
    <t>Poznámka k položce:_x000d_
Poznámka k položce: vyhotovení a její předání objednateli v požadované formě a požadovaném počtu včetně závěrečné zprávy.</t>
  </si>
  <si>
    <t>030001000.1</t>
  </si>
  <si>
    <t>Zařízení staveniště včetně provozu a odstranění</t>
  </si>
  <si>
    <t>-37581659</t>
  </si>
  <si>
    <t>Poznámka k položce:_x000d_
Poznámka k položce: vybudování zařízení staveniště včetně mobilního WC, připojení a spotřeba energií, provoz zařízení staveniště, odstranění zařízení staveniště.</t>
  </si>
  <si>
    <t>034002000</t>
  </si>
  <si>
    <t>Zabezpečení staveniště</t>
  </si>
  <si>
    <t>2080682290</t>
  </si>
  <si>
    <t>Poznámka k položce:_x000d_
Poznámka k položce: 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řád),</t>
  </si>
  <si>
    <t>034303000</t>
  </si>
  <si>
    <t>Dopravní značení na staveništi</t>
  </si>
  <si>
    <t>-759626881</t>
  </si>
  <si>
    <t>https://podminky.urs.cz/item/CS_URS_2023_01/034303000</t>
  </si>
  <si>
    <t xml:space="preserve">Poznámka k souboru cen:_x000d_
1. Více informací o volbě, obsahu a způsobu ocenění jednotlivých titulů viz Příloha 03 Zařízení staveniště._x000d_
</t>
  </si>
  <si>
    <t>034503000.1</t>
  </si>
  <si>
    <t>Čištění prostoru staveniště a výjezdů z areálu</t>
  </si>
  <si>
    <t>CS ÚRS 2022 01</t>
  </si>
  <si>
    <t>-1833052687</t>
  </si>
  <si>
    <t>https://podminky.urs.cz/item/CS_URS_2022_01/034503000.1</t>
  </si>
  <si>
    <t>035103001</t>
  </si>
  <si>
    <t>Pronájem ploch</t>
  </si>
  <si>
    <t>467923460</t>
  </si>
  <si>
    <t>https://podminky.urs.cz/item/CS_URS_2023_01/035103001</t>
  </si>
  <si>
    <t>043002000</t>
  </si>
  <si>
    <t>Zkoušky a ostatní měření</t>
  </si>
  <si>
    <t>-148329782</t>
  </si>
  <si>
    <t xml:space="preserve">Poznámka k položce:_x000d_
Poznámka k položce: veškeré průkazní a kontrolní zkoušky  (včetně vypracování KZP a technologických postupů prací).</t>
  </si>
  <si>
    <t>045002000</t>
  </si>
  <si>
    <t>Kompletační a koordinační činnost</t>
  </si>
  <si>
    <t>…komplet</t>
  </si>
  <si>
    <t>2066315555</t>
  </si>
  <si>
    <t>https://podminky.urs.cz/item/CS_URS_2023_01/045002000</t>
  </si>
  <si>
    <t>052103000</t>
  </si>
  <si>
    <t>Rezerva - inflační rezerva - platné po celou dobu výstavby pro všechny objekty stavby</t>
  </si>
  <si>
    <t>-1304062976</t>
  </si>
  <si>
    <t>https://podminky.urs.cz/item/CS_URS_2023_01/052103000</t>
  </si>
  <si>
    <t>052203000</t>
  </si>
  <si>
    <t>Rezerva na nepředvídané a drobné nepodchycené práce- doporučeno do výše 5% . Po kontrole dokumentace a rozpočtu nacení dodavatel dle vlastní úvahy.</t>
  </si>
  <si>
    <t>1737125374</t>
  </si>
  <si>
    <t>https://podminky.urs.cz/item/CS_URS_2023_01/052203000</t>
  </si>
  <si>
    <t>071002000</t>
  </si>
  <si>
    <t>Provoz investora, třetích osob</t>
  </si>
  <si>
    <t>2049726914</t>
  </si>
  <si>
    <t>https://podminky.urs.cz/item/CS_URS_2022_01/071002000</t>
  </si>
  <si>
    <t>094104000</t>
  </si>
  <si>
    <t>Náklady na opatření BOZP</t>
  </si>
  <si>
    <t>-283956528</t>
  </si>
  <si>
    <t>https://podminky.urs.cz/item/CS_URS_2023_01/094104000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</si>
</sst>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8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9" fillId="0" borderId="0" xfId="0" applyFont="1" applyAlignment="1" applyProtection="1">
      <alignment vertical="center" wrapText="1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310278842" TargetMode="External" /><Relationship Id="rId2" Type="http://schemas.openxmlformats.org/officeDocument/2006/relationships/hyperlink" Target="https://podminky.urs.cz/item/CS_URS_2023_01/340271021" TargetMode="External" /><Relationship Id="rId3" Type="http://schemas.openxmlformats.org/officeDocument/2006/relationships/hyperlink" Target="https://podminky.urs.cz/item/CS_URS_2023_01/340271031" TargetMode="External" /><Relationship Id="rId4" Type="http://schemas.openxmlformats.org/officeDocument/2006/relationships/hyperlink" Target="https://podminky.urs.cz/item/CS_URS_2023_01/340271041" TargetMode="External" /><Relationship Id="rId5" Type="http://schemas.openxmlformats.org/officeDocument/2006/relationships/hyperlink" Target="https://podminky.urs.cz/item/CS_URS_2023_01/340271045" TargetMode="External" /><Relationship Id="rId6" Type="http://schemas.openxmlformats.org/officeDocument/2006/relationships/hyperlink" Target="https://podminky.urs.cz/item/CS_URS_2023_01/612121112" TargetMode="External" /><Relationship Id="rId7" Type="http://schemas.openxmlformats.org/officeDocument/2006/relationships/hyperlink" Target="https://podminky.urs.cz/item/CS_URS_2023_01/612131101" TargetMode="External" /><Relationship Id="rId8" Type="http://schemas.openxmlformats.org/officeDocument/2006/relationships/hyperlink" Target="https://podminky.urs.cz/item/CS_URS_2023_01/612142001" TargetMode="External" /><Relationship Id="rId9" Type="http://schemas.openxmlformats.org/officeDocument/2006/relationships/hyperlink" Target="https://podminky.urs.cz/item/CS_URS_2023_01/612311131" TargetMode="External" /><Relationship Id="rId10" Type="http://schemas.openxmlformats.org/officeDocument/2006/relationships/hyperlink" Target="https://podminky.urs.cz/item/CS_URS_2023_01/612315122" TargetMode="External" /><Relationship Id="rId11" Type="http://schemas.openxmlformats.org/officeDocument/2006/relationships/hyperlink" Target="https://podminky.urs.cz/item/CS_URS_2023_01/612325223" TargetMode="External" /><Relationship Id="rId12" Type="http://schemas.openxmlformats.org/officeDocument/2006/relationships/hyperlink" Target="https://podminky.urs.cz/item/CS_URS_2023_01/612331121" TargetMode="External" /><Relationship Id="rId13" Type="http://schemas.openxmlformats.org/officeDocument/2006/relationships/hyperlink" Target="https://podminky.urs.cz/item/CS_URS_2023_01/619991011" TargetMode="External" /><Relationship Id="rId14" Type="http://schemas.openxmlformats.org/officeDocument/2006/relationships/hyperlink" Target="https://podminky.urs.cz/item/CS_URS_2023_01/619995001" TargetMode="External" /><Relationship Id="rId15" Type="http://schemas.openxmlformats.org/officeDocument/2006/relationships/hyperlink" Target="https://podminky.urs.cz/item/CS_URS_2023_01/622135002" TargetMode="External" /><Relationship Id="rId16" Type="http://schemas.openxmlformats.org/officeDocument/2006/relationships/hyperlink" Target="https://podminky.urs.cz/item/CS_URS_2023_01/632451109" TargetMode="External" /><Relationship Id="rId17" Type="http://schemas.openxmlformats.org/officeDocument/2006/relationships/hyperlink" Target="https://podminky.urs.cz/item/CS_URS_2023_01/632451254" TargetMode="External" /><Relationship Id="rId18" Type="http://schemas.openxmlformats.org/officeDocument/2006/relationships/hyperlink" Target="https://podminky.urs.cz/item/CS_URS_2023_01/632451293" TargetMode="External" /><Relationship Id="rId19" Type="http://schemas.openxmlformats.org/officeDocument/2006/relationships/hyperlink" Target="https://podminky.urs.cz/item/CS_URS_2023_01/634112126" TargetMode="External" /><Relationship Id="rId20" Type="http://schemas.openxmlformats.org/officeDocument/2006/relationships/hyperlink" Target="https://podminky.urs.cz/item/CS_URS_2023_01/634661111" TargetMode="External" /><Relationship Id="rId21" Type="http://schemas.openxmlformats.org/officeDocument/2006/relationships/hyperlink" Target="https://podminky.urs.cz/item/CS_URS_2023_01/634911113" TargetMode="External" /><Relationship Id="rId22" Type="http://schemas.openxmlformats.org/officeDocument/2006/relationships/hyperlink" Target="https://podminky.urs.cz/item/CS_URS_2023_01/949101111" TargetMode="External" /><Relationship Id="rId23" Type="http://schemas.openxmlformats.org/officeDocument/2006/relationships/hyperlink" Target="https://podminky.urs.cz/item/CS_URS_2023_01/965042141" TargetMode="External" /><Relationship Id="rId24" Type="http://schemas.openxmlformats.org/officeDocument/2006/relationships/hyperlink" Target="https://podminky.urs.cz/item/CS_URS_2023_01/965045113" TargetMode="External" /><Relationship Id="rId25" Type="http://schemas.openxmlformats.org/officeDocument/2006/relationships/hyperlink" Target="https://podminky.urs.cz/item/CS_URS_2023_01/965049111" TargetMode="External" /><Relationship Id="rId26" Type="http://schemas.openxmlformats.org/officeDocument/2006/relationships/hyperlink" Target="https://podminky.urs.cz/item/CS_URS_2023_01/965081223" TargetMode="External" /><Relationship Id="rId27" Type="http://schemas.openxmlformats.org/officeDocument/2006/relationships/hyperlink" Target="https://podminky.urs.cz/item/CS_URS_2023_01/967023693" TargetMode="External" /><Relationship Id="rId28" Type="http://schemas.openxmlformats.org/officeDocument/2006/relationships/hyperlink" Target="https://podminky.urs.cz/item/CS_URS_2023_01/968062245" TargetMode="External" /><Relationship Id="rId29" Type="http://schemas.openxmlformats.org/officeDocument/2006/relationships/hyperlink" Target="https://podminky.urs.cz/item/CS_URS_2023_01/971033521" TargetMode="External" /><Relationship Id="rId30" Type="http://schemas.openxmlformats.org/officeDocument/2006/relationships/hyperlink" Target="https://podminky.urs.cz/item/CS_URS_2023_01/976084111" TargetMode="External" /><Relationship Id="rId31" Type="http://schemas.openxmlformats.org/officeDocument/2006/relationships/hyperlink" Target="https://podminky.urs.cz/item/CS_URS_2023_01/977151118" TargetMode="External" /><Relationship Id="rId32" Type="http://schemas.openxmlformats.org/officeDocument/2006/relationships/hyperlink" Target="https://podminky.urs.cz/item/CS_URS_2023_01/977151122" TargetMode="External" /><Relationship Id="rId33" Type="http://schemas.openxmlformats.org/officeDocument/2006/relationships/hyperlink" Target="https://podminky.urs.cz/item/CS_URS_2023_01/978015391" TargetMode="External" /><Relationship Id="rId34" Type="http://schemas.openxmlformats.org/officeDocument/2006/relationships/hyperlink" Target="https://podminky.urs.cz/item/CS_URS_2023_01/978059541" TargetMode="External" /><Relationship Id="rId35" Type="http://schemas.openxmlformats.org/officeDocument/2006/relationships/hyperlink" Target="https://podminky.urs.cz/item/CS_URS_2023_01/997013212" TargetMode="External" /><Relationship Id="rId36" Type="http://schemas.openxmlformats.org/officeDocument/2006/relationships/hyperlink" Target="https://podminky.urs.cz/item/CS_URS_2023_01/997013219" TargetMode="External" /><Relationship Id="rId37" Type="http://schemas.openxmlformats.org/officeDocument/2006/relationships/hyperlink" Target="https://podminky.urs.cz/item/CS_URS_2023_01/997013311" TargetMode="External" /><Relationship Id="rId38" Type="http://schemas.openxmlformats.org/officeDocument/2006/relationships/hyperlink" Target="https://podminky.urs.cz/item/CS_URS_2023_01/997013321" TargetMode="External" /><Relationship Id="rId39" Type="http://schemas.openxmlformats.org/officeDocument/2006/relationships/hyperlink" Target="https://podminky.urs.cz/item/CS_URS_2023_01/997013501" TargetMode="External" /><Relationship Id="rId40" Type="http://schemas.openxmlformats.org/officeDocument/2006/relationships/hyperlink" Target="https://podminky.urs.cz/item/CS_URS_2023_01/997013509" TargetMode="External" /><Relationship Id="rId41" Type="http://schemas.openxmlformats.org/officeDocument/2006/relationships/hyperlink" Target="https://podminky.urs.cz/item/CS_URS_2023_01/997013631" TargetMode="External" /><Relationship Id="rId42" Type="http://schemas.openxmlformats.org/officeDocument/2006/relationships/hyperlink" Target="https://podminky.urs.cz/item/CS_URS_2023_01/997221611" TargetMode="External" /><Relationship Id="rId43" Type="http://schemas.openxmlformats.org/officeDocument/2006/relationships/hyperlink" Target="https://podminky.urs.cz/item/CS_URS_2023_01/998018002" TargetMode="External" /><Relationship Id="rId44" Type="http://schemas.openxmlformats.org/officeDocument/2006/relationships/hyperlink" Target="https://podminky.urs.cz/item/CS_URS_2023_01/751311092" TargetMode="External" /><Relationship Id="rId45" Type="http://schemas.openxmlformats.org/officeDocument/2006/relationships/hyperlink" Target="https://podminky.urs.cz/item/CS_URS_2023_01/751311817" TargetMode="External" /><Relationship Id="rId46" Type="http://schemas.openxmlformats.org/officeDocument/2006/relationships/hyperlink" Target="https://podminky.urs.cz/item/CS_URS_2023_01/751510013" TargetMode="External" /><Relationship Id="rId47" Type="http://schemas.openxmlformats.org/officeDocument/2006/relationships/hyperlink" Target="https://podminky.urs.cz/item/CS_URS_2023_01/751514113" TargetMode="External" /><Relationship Id="rId48" Type="http://schemas.openxmlformats.org/officeDocument/2006/relationships/hyperlink" Target="https://podminky.urs.cz/item/CS_URS_2023_01/998751201" TargetMode="External" /><Relationship Id="rId49" Type="http://schemas.openxmlformats.org/officeDocument/2006/relationships/hyperlink" Target="https://podminky.urs.cz/item/CS_URS_2023_01/711411052" TargetMode="External" /><Relationship Id="rId50" Type="http://schemas.openxmlformats.org/officeDocument/2006/relationships/hyperlink" Target="https://podminky.urs.cz/item/CS_URS_2023_01/998711202" TargetMode="External" /><Relationship Id="rId51" Type="http://schemas.openxmlformats.org/officeDocument/2006/relationships/hyperlink" Target="https://podminky.urs.cz/item/CS_URS_2023_01/721211913" TargetMode="External" /><Relationship Id="rId52" Type="http://schemas.openxmlformats.org/officeDocument/2006/relationships/hyperlink" Target="https://podminky.urs.cz/item/CS_URS_2023_01/721219128" TargetMode="External" /><Relationship Id="rId53" Type="http://schemas.openxmlformats.org/officeDocument/2006/relationships/hyperlink" Target="https://podminky.urs.cz/item/CS_URS_2023_01/721219621" TargetMode="External" /><Relationship Id="rId54" Type="http://schemas.openxmlformats.org/officeDocument/2006/relationships/hyperlink" Target="https://podminky.urs.cz/item/CS_URS_2023_01/721229111" TargetMode="External" /><Relationship Id="rId55" Type="http://schemas.openxmlformats.org/officeDocument/2006/relationships/hyperlink" Target="https://podminky.urs.cz/item/CS_URS_2023_01/771591257" TargetMode="External" /><Relationship Id="rId56" Type="http://schemas.openxmlformats.org/officeDocument/2006/relationships/hyperlink" Target="https://podminky.urs.cz/item/CS_URS_2023_01/998721202" TargetMode="External" /><Relationship Id="rId57" Type="http://schemas.openxmlformats.org/officeDocument/2006/relationships/hyperlink" Target="https://podminky.urs.cz/item/CS_URS_2023_01/763121811" TargetMode="External" /><Relationship Id="rId58" Type="http://schemas.openxmlformats.org/officeDocument/2006/relationships/hyperlink" Target="https://podminky.urs.cz/item/CS_URS_2023_01/763131714" TargetMode="External" /><Relationship Id="rId59" Type="http://schemas.openxmlformats.org/officeDocument/2006/relationships/hyperlink" Target="https://podminky.urs.cz/item/CS_URS_2023_01/763131722" TargetMode="External" /><Relationship Id="rId60" Type="http://schemas.openxmlformats.org/officeDocument/2006/relationships/hyperlink" Target="https://podminky.urs.cz/item/CS_URS_2023_01/763131731" TargetMode="External" /><Relationship Id="rId61" Type="http://schemas.openxmlformats.org/officeDocument/2006/relationships/hyperlink" Target="https://podminky.urs.cz/item/CS_URS_2023_01/763131911" TargetMode="External" /><Relationship Id="rId62" Type="http://schemas.openxmlformats.org/officeDocument/2006/relationships/hyperlink" Target="https://podminky.urs.cz/item/CS_URS_2023_01/763135101" TargetMode="External" /><Relationship Id="rId63" Type="http://schemas.openxmlformats.org/officeDocument/2006/relationships/hyperlink" Target="https://podminky.urs.cz/item/CS_URS_2023_01/763135881" TargetMode="External" /><Relationship Id="rId64" Type="http://schemas.openxmlformats.org/officeDocument/2006/relationships/hyperlink" Target="https://podminky.urs.cz/item/CS_URS_2023_01/763135611" TargetMode="External" /><Relationship Id="rId65" Type="http://schemas.openxmlformats.org/officeDocument/2006/relationships/hyperlink" Target="https://podminky.urs.cz/item/CS_URS_2023_01/763431002" TargetMode="External" /><Relationship Id="rId66" Type="http://schemas.openxmlformats.org/officeDocument/2006/relationships/hyperlink" Target="https://podminky.urs.cz/item/CS_URS_2023_01/763431041" TargetMode="External" /><Relationship Id="rId67" Type="http://schemas.openxmlformats.org/officeDocument/2006/relationships/hyperlink" Target="https://podminky.urs.cz/item/CS_URS_2023_01/763431801" TargetMode="External" /><Relationship Id="rId68" Type="http://schemas.openxmlformats.org/officeDocument/2006/relationships/hyperlink" Target="https://podminky.urs.cz/item/CS_URS_2023_01/763135611" TargetMode="External" /><Relationship Id="rId69" Type="http://schemas.openxmlformats.org/officeDocument/2006/relationships/hyperlink" Target="https://podminky.urs.cz/item/CS_URS_2023_01/998763201" TargetMode="External" /><Relationship Id="rId70" Type="http://schemas.openxmlformats.org/officeDocument/2006/relationships/hyperlink" Target="https://podminky.urs.cz/item/CS_URS_2023_01/766660031" TargetMode="External" /><Relationship Id="rId71" Type="http://schemas.openxmlformats.org/officeDocument/2006/relationships/hyperlink" Target="https://podminky.urs.cz/item/CS_URS_2023_01/766660717" TargetMode="External" /><Relationship Id="rId72" Type="http://schemas.openxmlformats.org/officeDocument/2006/relationships/hyperlink" Target="https://podminky.urs.cz/item/CS_URS_2023_01/766660734" TargetMode="External" /><Relationship Id="rId73" Type="http://schemas.openxmlformats.org/officeDocument/2006/relationships/hyperlink" Target="https://podminky.urs.cz/item/CS_URS_2023_01/766691914" TargetMode="External" /><Relationship Id="rId74" Type="http://schemas.openxmlformats.org/officeDocument/2006/relationships/hyperlink" Target="https://podminky.urs.cz/item/CS_URS_2023_01/998766202" TargetMode="External" /><Relationship Id="rId75" Type="http://schemas.openxmlformats.org/officeDocument/2006/relationships/hyperlink" Target="https://podminky.urs.cz/item/CS_URS_2023_01/767581802" TargetMode="External" /><Relationship Id="rId76" Type="http://schemas.openxmlformats.org/officeDocument/2006/relationships/hyperlink" Target="https://podminky.urs.cz/item/CS_URS_2023_01/767582800" TargetMode="External" /><Relationship Id="rId77" Type="http://schemas.openxmlformats.org/officeDocument/2006/relationships/hyperlink" Target="https://podminky.urs.cz/item/CS_URS_2023_01/767583342" TargetMode="External" /><Relationship Id="rId78" Type="http://schemas.openxmlformats.org/officeDocument/2006/relationships/hyperlink" Target="https://podminky.urs.cz/item/CS_URS_2023_01/767661501" TargetMode="External" /><Relationship Id="rId79" Type="http://schemas.openxmlformats.org/officeDocument/2006/relationships/hyperlink" Target="https://podminky.urs.cz/item/CS_URS_2023_01/767995112" TargetMode="External" /><Relationship Id="rId80" Type="http://schemas.openxmlformats.org/officeDocument/2006/relationships/hyperlink" Target="https://podminky.urs.cz/item/CS_URS_2023_01/767995113" TargetMode="External" /><Relationship Id="rId81" Type="http://schemas.openxmlformats.org/officeDocument/2006/relationships/hyperlink" Target="https://podminky.urs.cz/item/CS_URS_2023_01/767996701" TargetMode="External" /><Relationship Id="rId82" Type="http://schemas.openxmlformats.org/officeDocument/2006/relationships/hyperlink" Target="https://podminky.urs.cz/item/CS_URS_2023_01/998767202" TargetMode="External" /><Relationship Id="rId83" Type="http://schemas.openxmlformats.org/officeDocument/2006/relationships/hyperlink" Target="https://podminky.urs.cz/item/CS_URS_2023_01/771121011" TargetMode="External" /><Relationship Id="rId84" Type="http://schemas.openxmlformats.org/officeDocument/2006/relationships/hyperlink" Target="https://podminky.urs.cz/item/CS_URS_2023_01/771474114" TargetMode="External" /><Relationship Id="rId85" Type="http://schemas.openxmlformats.org/officeDocument/2006/relationships/hyperlink" Target="https://podminky.urs.cz/item/CS_URS_2023_01/771574112" TargetMode="External" /><Relationship Id="rId86" Type="http://schemas.openxmlformats.org/officeDocument/2006/relationships/hyperlink" Target="https://podminky.urs.cz/item/CS_URS_2023_01/771574263" TargetMode="External" /><Relationship Id="rId87" Type="http://schemas.openxmlformats.org/officeDocument/2006/relationships/hyperlink" Target="https://podminky.urs.cz/item/CS_URS_2023_01/771577111" TargetMode="External" /><Relationship Id="rId88" Type="http://schemas.openxmlformats.org/officeDocument/2006/relationships/hyperlink" Target="https://podminky.urs.cz/item/CS_URS_2023_01/771577114" TargetMode="External" /><Relationship Id="rId89" Type="http://schemas.openxmlformats.org/officeDocument/2006/relationships/hyperlink" Target="https://podminky.urs.cz/item/CS_URS_2023_01/771577115" TargetMode="External" /><Relationship Id="rId90" Type="http://schemas.openxmlformats.org/officeDocument/2006/relationships/hyperlink" Target="https://podminky.urs.cz/item/CS_URS_2023_01/771591112" TargetMode="External" /><Relationship Id="rId91" Type="http://schemas.openxmlformats.org/officeDocument/2006/relationships/hyperlink" Target="https://podminky.urs.cz/item/CS_URS_2023_01/771591241" TargetMode="External" /><Relationship Id="rId92" Type="http://schemas.openxmlformats.org/officeDocument/2006/relationships/hyperlink" Target="https://podminky.urs.cz/item/CS_URS_2023_01/771591242" TargetMode="External" /><Relationship Id="rId93" Type="http://schemas.openxmlformats.org/officeDocument/2006/relationships/hyperlink" Target="https://podminky.urs.cz/item/CS_URS_2023_01/771591264" TargetMode="External" /><Relationship Id="rId94" Type="http://schemas.openxmlformats.org/officeDocument/2006/relationships/hyperlink" Target="https://podminky.urs.cz/item/CS_URS_2023_01/998771202" TargetMode="External" /><Relationship Id="rId95" Type="http://schemas.openxmlformats.org/officeDocument/2006/relationships/hyperlink" Target="https://podminky.urs.cz/item/CS_URS_2023_01/776111116" TargetMode="External" /><Relationship Id="rId96" Type="http://schemas.openxmlformats.org/officeDocument/2006/relationships/hyperlink" Target="https://podminky.urs.cz/item/CS_URS_2023_01/776111311" TargetMode="External" /><Relationship Id="rId97" Type="http://schemas.openxmlformats.org/officeDocument/2006/relationships/hyperlink" Target="https://podminky.urs.cz/item/CS_URS_2023_01/776121321" TargetMode="External" /><Relationship Id="rId98" Type="http://schemas.openxmlformats.org/officeDocument/2006/relationships/hyperlink" Target="https://podminky.urs.cz/item/CS_URS_2023_01/776141121" TargetMode="External" /><Relationship Id="rId99" Type="http://schemas.openxmlformats.org/officeDocument/2006/relationships/hyperlink" Target="https://podminky.urs.cz/item/CS_URS_2023_01/776201811" TargetMode="External" /><Relationship Id="rId100" Type="http://schemas.openxmlformats.org/officeDocument/2006/relationships/hyperlink" Target="https://podminky.urs.cz/item/CS_URS_2023_01/776221221" TargetMode="External" /><Relationship Id="rId101" Type="http://schemas.openxmlformats.org/officeDocument/2006/relationships/hyperlink" Target="https://podminky.urs.cz/item/CS_URS_2023_01/776410811" TargetMode="External" /><Relationship Id="rId102" Type="http://schemas.openxmlformats.org/officeDocument/2006/relationships/hyperlink" Target="https://podminky.urs.cz/item/CS_URS_2023_01/776421111" TargetMode="External" /><Relationship Id="rId103" Type="http://schemas.openxmlformats.org/officeDocument/2006/relationships/hyperlink" Target="https://podminky.urs.cz/item/CS_URS_2023_01/776421311" TargetMode="External" /><Relationship Id="rId104" Type="http://schemas.openxmlformats.org/officeDocument/2006/relationships/hyperlink" Target="https://podminky.urs.cz/item/CS_URS_2023_01/776991821" TargetMode="External" /><Relationship Id="rId105" Type="http://schemas.openxmlformats.org/officeDocument/2006/relationships/hyperlink" Target="https://podminky.urs.cz/item/CS_URS_2023_01/998776201" TargetMode="External" /><Relationship Id="rId106" Type="http://schemas.openxmlformats.org/officeDocument/2006/relationships/hyperlink" Target="https://podminky.urs.cz/item/CS_URS_2023_01/781121011" TargetMode="External" /><Relationship Id="rId107" Type="http://schemas.openxmlformats.org/officeDocument/2006/relationships/hyperlink" Target="https://podminky.urs.cz/item/CS_URS_2023_01/781131112" TargetMode="External" /><Relationship Id="rId108" Type="http://schemas.openxmlformats.org/officeDocument/2006/relationships/hyperlink" Target="https://podminky.urs.cz/item/CS_URS_2023_01/781131241" TargetMode="External" /><Relationship Id="rId109" Type="http://schemas.openxmlformats.org/officeDocument/2006/relationships/hyperlink" Target="https://podminky.urs.cz/item/CS_URS_2023_01/781131242" TargetMode="External" /><Relationship Id="rId110" Type="http://schemas.openxmlformats.org/officeDocument/2006/relationships/hyperlink" Target="https://podminky.urs.cz/item/CS_URS_2023_01/781131264" TargetMode="External" /><Relationship Id="rId111" Type="http://schemas.openxmlformats.org/officeDocument/2006/relationships/hyperlink" Target="https://podminky.urs.cz/item/CS_URS_2023_01/781474112" TargetMode="External" /><Relationship Id="rId112" Type="http://schemas.openxmlformats.org/officeDocument/2006/relationships/hyperlink" Target="https://podminky.urs.cz/item/CS_URS_2023_01/781477111" TargetMode="External" /><Relationship Id="rId113" Type="http://schemas.openxmlformats.org/officeDocument/2006/relationships/hyperlink" Target="https://podminky.urs.cz/item/CS_URS_2023_01/781477114" TargetMode="External" /><Relationship Id="rId114" Type="http://schemas.openxmlformats.org/officeDocument/2006/relationships/hyperlink" Target="https://podminky.urs.cz/item/CS_URS_2023_01/781477115" TargetMode="External" /><Relationship Id="rId115" Type="http://schemas.openxmlformats.org/officeDocument/2006/relationships/hyperlink" Target="https://podminky.urs.cz/item/CS_URS_2023_01/781494111" TargetMode="External" /><Relationship Id="rId116" Type="http://schemas.openxmlformats.org/officeDocument/2006/relationships/hyperlink" Target="https://podminky.urs.cz/item/CS_URS_2023_01/781494111" TargetMode="External" /><Relationship Id="rId117" Type="http://schemas.openxmlformats.org/officeDocument/2006/relationships/hyperlink" Target="https://podminky.urs.cz/item/CS_URS_2023_01/781495115" TargetMode="External" /><Relationship Id="rId118" Type="http://schemas.openxmlformats.org/officeDocument/2006/relationships/hyperlink" Target="https://podminky.urs.cz/item/CS_URS_2023_01/781571141" TargetMode="External" /><Relationship Id="rId119" Type="http://schemas.openxmlformats.org/officeDocument/2006/relationships/hyperlink" Target="https://podminky.urs.cz/item/CS_URS_2023_01/998781202" TargetMode="External" /><Relationship Id="rId120" Type="http://schemas.openxmlformats.org/officeDocument/2006/relationships/hyperlink" Target="https://podminky.urs.cz/item/CS_URS_2023_01/783301303" TargetMode="External" /><Relationship Id="rId121" Type="http://schemas.openxmlformats.org/officeDocument/2006/relationships/hyperlink" Target="https://podminky.urs.cz/item/CS_URS_2023_01/783315101" TargetMode="External" /><Relationship Id="rId122" Type="http://schemas.openxmlformats.org/officeDocument/2006/relationships/hyperlink" Target="https://podminky.urs.cz/item/CS_URS_2023_01/783317101" TargetMode="External" /><Relationship Id="rId123" Type="http://schemas.openxmlformats.org/officeDocument/2006/relationships/hyperlink" Target="https://podminky.urs.cz/item/CS_URS_2023_01/784111033" TargetMode="External" /><Relationship Id="rId124" Type="http://schemas.openxmlformats.org/officeDocument/2006/relationships/hyperlink" Target="https://podminky.urs.cz/item/CS_URS_2023_01/784111039" TargetMode="External" /><Relationship Id="rId125" Type="http://schemas.openxmlformats.org/officeDocument/2006/relationships/hyperlink" Target="https://podminky.urs.cz/item/CS_URS_2023_01/784121003" TargetMode="External" /><Relationship Id="rId126" Type="http://schemas.openxmlformats.org/officeDocument/2006/relationships/hyperlink" Target="https://podminky.urs.cz/item/CS_URS_2023_01/784121009" TargetMode="External" /><Relationship Id="rId127" Type="http://schemas.openxmlformats.org/officeDocument/2006/relationships/hyperlink" Target="https://podminky.urs.cz/item/CS_URS_2023_01/784161003" TargetMode="External" /><Relationship Id="rId128" Type="http://schemas.openxmlformats.org/officeDocument/2006/relationships/hyperlink" Target="https://podminky.urs.cz/item/CS_URS_2023_01/784161009" TargetMode="External" /><Relationship Id="rId129" Type="http://schemas.openxmlformats.org/officeDocument/2006/relationships/hyperlink" Target="https://podminky.urs.cz/item/CS_URS_2023_01/784161203" TargetMode="External" /><Relationship Id="rId130" Type="http://schemas.openxmlformats.org/officeDocument/2006/relationships/hyperlink" Target="https://podminky.urs.cz/item/CS_URS_2023_01/784161209" TargetMode="External" /><Relationship Id="rId131" Type="http://schemas.openxmlformats.org/officeDocument/2006/relationships/hyperlink" Target="https://podminky.urs.cz/item/CS_URS_2023_01/784181001" TargetMode="External" /><Relationship Id="rId132" Type="http://schemas.openxmlformats.org/officeDocument/2006/relationships/hyperlink" Target="https://podminky.urs.cz/item/CS_URS_2023_01/784221103" TargetMode="External" /><Relationship Id="rId133" Type="http://schemas.openxmlformats.org/officeDocument/2006/relationships/hyperlink" Target="https://podminky.urs.cz/item/CS_URS_2023_01/784221109" TargetMode="External" /><Relationship Id="rId134" Type="http://schemas.openxmlformats.org/officeDocument/2006/relationships/hyperlink" Target="https://podminky.urs.cz/item/CS_URS_2023_01/787701913" TargetMode="External" /><Relationship Id="rId135" Type="http://schemas.openxmlformats.org/officeDocument/2006/relationships/hyperlink" Target="https://podminky.urs.cz/item/CS_URS_2023_01/998787202" TargetMode="External" /><Relationship Id="rId13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721174024" TargetMode="External" /><Relationship Id="rId2" Type="http://schemas.openxmlformats.org/officeDocument/2006/relationships/hyperlink" Target="https://podminky.urs.cz/item/CS_URS_2023_01/721174025" TargetMode="External" /><Relationship Id="rId3" Type="http://schemas.openxmlformats.org/officeDocument/2006/relationships/hyperlink" Target="https://podminky.urs.cz/item/CS_URS_2023_01/721174042" TargetMode="External" /><Relationship Id="rId4" Type="http://schemas.openxmlformats.org/officeDocument/2006/relationships/hyperlink" Target="https://podminky.urs.cz/item/CS_URS_2023_01/721174043" TargetMode="External" /><Relationship Id="rId5" Type="http://schemas.openxmlformats.org/officeDocument/2006/relationships/hyperlink" Target="https://podminky.urs.cz/item/CS_URS_2023_01/721194104" TargetMode="External" /><Relationship Id="rId6" Type="http://schemas.openxmlformats.org/officeDocument/2006/relationships/hyperlink" Target="https://podminky.urs.cz/item/CS_URS_2023_01/721194105" TargetMode="External" /><Relationship Id="rId7" Type="http://schemas.openxmlformats.org/officeDocument/2006/relationships/hyperlink" Target="https://podminky.urs.cz/item/CS_URS_2023_01/721194107" TargetMode="External" /><Relationship Id="rId8" Type="http://schemas.openxmlformats.org/officeDocument/2006/relationships/hyperlink" Target="https://podminky.urs.cz/item/CS_URS_2023_01/721194109" TargetMode="External" /><Relationship Id="rId9" Type="http://schemas.openxmlformats.org/officeDocument/2006/relationships/hyperlink" Target="https://podminky.urs.cz/item/CS_URS_2023_01/721290111" TargetMode="External" /><Relationship Id="rId10" Type="http://schemas.openxmlformats.org/officeDocument/2006/relationships/hyperlink" Target="https://podminky.urs.cz/item/CS_URS_2023_01/998721202" TargetMode="External" /><Relationship Id="rId11" Type="http://schemas.openxmlformats.org/officeDocument/2006/relationships/hyperlink" Target="https://podminky.urs.cz/item/CS_URS_2023_01/722174022" TargetMode="External" /><Relationship Id="rId12" Type="http://schemas.openxmlformats.org/officeDocument/2006/relationships/hyperlink" Target="https://podminky.urs.cz/item/CS_URS_2023_01/722174023" TargetMode="External" /><Relationship Id="rId13" Type="http://schemas.openxmlformats.org/officeDocument/2006/relationships/hyperlink" Target="https://podminky.urs.cz/item/CS_URS_2023_01/722174024" TargetMode="External" /><Relationship Id="rId14" Type="http://schemas.openxmlformats.org/officeDocument/2006/relationships/hyperlink" Target="https://podminky.urs.cz/item/CS_URS_2023_01/722174025" TargetMode="External" /><Relationship Id="rId15" Type="http://schemas.openxmlformats.org/officeDocument/2006/relationships/hyperlink" Target="https://podminky.urs.cz/item/CS_URS_2023_01/722181231" TargetMode="External" /><Relationship Id="rId16" Type="http://schemas.openxmlformats.org/officeDocument/2006/relationships/hyperlink" Target="https://podminky.urs.cz/item/CS_URS_2023_01/722181232" TargetMode="External" /><Relationship Id="rId17" Type="http://schemas.openxmlformats.org/officeDocument/2006/relationships/hyperlink" Target="https://podminky.urs.cz/item/CS_URS_2023_01/722181233" TargetMode="External" /><Relationship Id="rId18" Type="http://schemas.openxmlformats.org/officeDocument/2006/relationships/hyperlink" Target="https://podminky.urs.cz/item/CS_URS_2023_01/722190401" TargetMode="External" /><Relationship Id="rId19" Type="http://schemas.openxmlformats.org/officeDocument/2006/relationships/hyperlink" Target="https://podminky.urs.cz/item/CS_URS_2023_01/722232045" TargetMode="External" /><Relationship Id="rId20" Type="http://schemas.openxmlformats.org/officeDocument/2006/relationships/hyperlink" Target="https://podminky.urs.cz/item/CS_URS_2023_01/722232046" TargetMode="External" /><Relationship Id="rId21" Type="http://schemas.openxmlformats.org/officeDocument/2006/relationships/hyperlink" Target="https://podminky.urs.cz/item/CS_URS_2023_01/722290215" TargetMode="External" /><Relationship Id="rId22" Type="http://schemas.openxmlformats.org/officeDocument/2006/relationships/hyperlink" Target="https://podminky.urs.cz/item/CS_URS_2023_01/722290234" TargetMode="External" /><Relationship Id="rId23" Type="http://schemas.openxmlformats.org/officeDocument/2006/relationships/hyperlink" Target="https://podminky.urs.cz/item/CS_URS_2023_01/998722202" TargetMode="External" /><Relationship Id="rId24" Type="http://schemas.openxmlformats.org/officeDocument/2006/relationships/hyperlink" Target="https://podminky.urs.cz/item/CS_URS_2023_01/723120809" TargetMode="External" /><Relationship Id="rId25" Type="http://schemas.openxmlformats.org/officeDocument/2006/relationships/hyperlink" Target="https://podminky.urs.cz/item/CS_URS_2023_01/998723202" TargetMode="External" /><Relationship Id="rId26" Type="http://schemas.openxmlformats.org/officeDocument/2006/relationships/hyperlink" Target="https://podminky.urs.cz/item/CS_URS_2023_01/725813111" TargetMode="External" /><Relationship Id="rId27" Type="http://schemas.openxmlformats.org/officeDocument/2006/relationships/hyperlink" Target="https://podminky.urs.cz/item/CS_URS_2023_01/725813112" TargetMode="External" /><Relationship Id="rId28" Type="http://schemas.openxmlformats.org/officeDocument/2006/relationships/hyperlink" Target="https://podminky.urs.cz/item/CS_URS_2023_01/725980123" TargetMode="External" /><Relationship Id="rId29" Type="http://schemas.openxmlformats.org/officeDocument/2006/relationships/hyperlink" Target="https://podminky.urs.cz/item/CS_URS_2023_01/998725202" TargetMode="External" /><Relationship Id="rId3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734200821" TargetMode="External" /><Relationship Id="rId2" Type="http://schemas.openxmlformats.org/officeDocument/2006/relationships/hyperlink" Target="https://podminky.urs.cz/item/CS_URS_2023_01/734222812" TargetMode="External" /><Relationship Id="rId3" Type="http://schemas.openxmlformats.org/officeDocument/2006/relationships/hyperlink" Target="https://podminky.urs.cz/item/CS_URS_2023_01/734261233" TargetMode="External" /><Relationship Id="rId4" Type="http://schemas.openxmlformats.org/officeDocument/2006/relationships/hyperlink" Target="https://podminky.urs.cz/item/CS_URS_2023_01/998734202" TargetMode="External" /><Relationship Id="rId5" Type="http://schemas.openxmlformats.org/officeDocument/2006/relationships/hyperlink" Target="https://podminky.urs.cz/item/CS_URS_2023_01/735121810" TargetMode="External" /><Relationship Id="rId6" Type="http://schemas.openxmlformats.org/officeDocument/2006/relationships/hyperlink" Target="https://podminky.urs.cz/item/CS_URS_2023_01/735191903" TargetMode="External" /><Relationship Id="rId7" Type="http://schemas.openxmlformats.org/officeDocument/2006/relationships/hyperlink" Target="https://podminky.urs.cz/item/CS_URS_2023_01/735192912" TargetMode="External" /><Relationship Id="rId8" Type="http://schemas.openxmlformats.org/officeDocument/2006/relationships/hyperlink" Target="https://podminky.urs.cz/item/CS_URS_2023_01/998735202" TargetMode="External" /><Relationship Id="rId9" Type="http://schemas.openxmlformats.org/officeDocument/2006/relationships/hyperlink" Target="https://podminky.urs.cz/item/CS_URS_2023_01/783601321" TargetMode="External" /><Relationship Id="rId10" Type="http://schemas.openxmlformats.org/officeDocument/2006/relationships/hyperlink" Target="https://podminky.urs.cz/item/CS_URS_2023_01/783617117" TargetMode="External" /><Relationship Id="rId1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10001000" TargetMode="External" /><Relationship Id="rId2" Type="http://schemas.openxmlformats.org/officeDocument/2006/relationships/hyperlink" Target="https://podminky.urs.cz/item/CS_URS_2023_01/034303000" TargetMode="External" /><Relationship Id="rId3" Type="http://schemas.openxmlformats.org/officeDocument/2006/relationships/hyperlink" Target="https://podminky.urs.cz/item/CS_URS_2022_01/034503000.1" TargetMode="External" /><Relationship Id="rId4" Type="http://schemas.openxmlformats.org/officeDocument/2006/relationships/hyperlink" Target="https://podminky.urs.cz/item/CS_URS_2023_01/035103001" TargetMode="External" /><Relationship Id="rId5" Type="http://schemas.openxmlformats.org/officeDocument/2006/relationships/hyperlink" Target="https://podminky.urs.cz/item/CS_URS_2023_01/045002000" TargetMode="External" /><Relationship Id="rId6" Type="http://schemas.openxmlformats.org/officeDocument/2006/relationships/hyperlink" Target="https://podminky.urs.cz/item/CS_URS_2023_01/052103000" TargetMode="External" /><Relationship Id="rId7" Type="http://schemas.openxmlformats.org/officeDocument/2006/relationships/hyperlink" Target="https://podminky.urs.cz/item/CS_URS_2023_01/052203000" TargetMode="External" /><Relationship Id="rId8" Type="http://schemas.openxmlformats.org/officeDocument/2006/relationships/hyperlink" Target="https://podminky.urs.cz/item/CS_URS_2022_01/071002000" TargetMode="External" /><Relationship Id="rId9" Type="http://schemas.openxmlformats.org/officeDocument/2006/relationships/hyperlink" Target="https://podminky.urs.cz/item/CS_URS_2023_01/094104000" TargetMode="External" /><Relationship Id="rId10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2023-004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Menza VŠB Ostrava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Ostrava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28. 1. 2023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VŠB - TU Ostrava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ing.arch.Tomáš Kudělka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ROUND(SUM(AG55:AG58),2)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ROUND(SUM(AS55:AS58),2)</f>
        <v>0</v>
      </c>
      <c r="AT54" s="107">
        <f>ROUND(SUM(AV54:AW54),2)</f>
        <v>0</v>
      </c>
      <c r="AU54" s="108">
        <f>ROUND(SUM(AU55:AU58),5)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ROUND(SUM(AZ55:AZ58),2)</f>
        <v>0</v>
      </c>
      <c r="BA54" s="107">
        <f>ROUND(SUM(BA55:BA58),2)</f>
        <v>0</v>
      </c>
      <c r="BB54" s="107">
        <f>ROUND(SUM(BB55:BB58),2)</f>
        <v>0</v>
      </c>
      <c r="BC54" s="107">
        <f>ROUND(SUM(BC55:BC58),2)</f>
        <v>0</v>
      </c>
      <c r="BD54" s="109">
        <f>ROUND(SUM(BD55:BD58),2)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16.5" customHeight="1">
      <c r="A55" s="112" t="s">
        <v>76</v>
      </c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78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'1 - stavební práce'!J30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79</v>
      </c>
      <c r="AR55" s="119"/>
      <c r="AS55" s="120">
        <v>0</v>
      </c>
      <c r="AT55" s="121">
        <f>ROUND(SUM(AV55:AW55),2)</f>
        <v>0</v>
      </c>
      <c r="AU55" s="122">
        <f>'1 - stavební práce'!P99</f>
        <v>0</v>
      </c>
      <c r="AV55" s="121">
        <f>'1 - stavební práce'!J33</f>
        <v>0</v>
      </c>
      <c r="AW55" s="121">
        <f>'1 - stavební práce'!J34</f>
        <v>0</v>
      </c>
      <c r="AX55" s="121">
        <f>'1 - stavební práce'!J35</f>
        <v>0</v>
      </c>
      <c r="AY55" s="121">
        <f>'1 - stavební práce'!J36</f>
        <v>0</v>
      </c>
      <c r="AZ55" s="121">
        <f>'1 - stavební práce'!F33</f>
        <v>0</v>
      </c>
      <c r="BA55" s="121">
        <f>'1 - stavební práce'!F34</f>
        <v>0</v>
      </c>
      <c r="BB55" s="121">
        <f>'1 - stavební práce'!F35</f>
        <v>0</v>
      </c>
      <c r="BC55" s="121">
        <f>'1 - stavební práce'!F36</f>
        <v>0</v>
      </c>
      <c r="BD55" s="123">
        <f>'1 - stavební práce'!F37</f>
        <v>0</v>
      </c>
      <c r="BE55" s="7"/>
      <c r="BT55" s="124" t="s">
        <v>77</v>
      </c>
      <c r="BV55" s="124" t="s">
        <v>74</v>
      </c>
      <c r="BW55" s="124" t="s">
        <v>80</v>
      </c>
      <c r="BX55" s="124" t="s">
        <v>5</v>
      </c>
      <c r="CL55" s="124" t="s">
        <v>19</v>
      </c>
      <c r="CM55" s="124" t="s">
        <v>81</v>
      </c>
    </row>
    <row r="56" s="7" customFormat="1" ht="16.5" customHeight="1">
      <c r="A56" s="112" t="s">
        <v>76</v>
      </c>
      <c r="B56" s="113"/>
      <c r="C56" s="114"/>
      <c r="D56" s="115" t="s">
        <v>81</v>
      </c>
      <c r="E56" s="115"/>
      <c r="F56" s="115"/>
      <c r="G56" s="115"/>
      <c r="H56" s="115"/>
      <c r="I56" s="116"/>
      <c r="J56" s="115" t="s">
        <v>82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'2 - ZTI'!J30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79</v>
      </c>
      <c r="AR56" s="119"/>
      <c r="AS56" s="120">
        <v>0</v>
      </c>
      <c r="AT56" s="121">
        <f>ROUND(SUM(AV56:AW56),2)</f>
        <v>0</v>
      </c>
      <c r="AU56" s="122">
        <f>'2 - ZTI'!P84</f>
        <v>0</v>
      </c>
      <c r="AV56" s="121">
        <f>'2 - ZTI'!J33</f>
        <v>0</v>
      </c>
      <c r="AW56" s="121">
        <f>'2 - ZTI'!J34</f>
        <v>0</v>
      </c>
      <c r="AX56" s="121">
        <f>'2 - ZTI'!J35</f>
        <v>0</v>
      </c>
      <c r="AY56" s="121">
        <f>'2 - ZTI'!J36</f>
        <v>0</v>
      </c>
      <c r="AZ56" s="121">
        <f>'2 - ZTI'!F33</f>
        <v>0</v>
      </c>
      <c r="BA56" s="121">
        <f>'2 - ZTI'!F34</f>
        <v>0</v>
      </c>
      <c r="BB56" s="121">
        <f>'2 - ZTI'!F35</f>
        <v>0</v>
      </c>
      <c r="BC56" s="121">
        <f>'2 - ZTI'!F36</f>
        <v>0</v>
      </c>
      <c r="BD56" s="123">
        <f>'2 - ZTI'!F37</f>
        <v>0</v>
      </c>
      <c r="BE56" s="7"/>
      <c r="BT56" s="124" t="s">
        <v>77</v>
      </c>
      <c r="BV56" s="124" t="s">
        <v>74</v>
      </c>
      <c r="BW56" s="124" t="s">
        <v>83</v>
      </c>
      <c r="BX56" s="124" t="s">
        <v>5</v>
      </c>
      <c r="CL56" s="124" t="s">
        <v>19</v>
      </c>
      <c r="CM56" s="124" t="s">
        <v>81</v>
      </c>
    </row>
    <row r="57" s="7" customFormat="1" ht="16.5" customHeight="1">
      <c r="A57" s="112" t="s">
        <v>76</v>
      </c>
      <c r="B57" s="113"/>
      <c r="C57" s="114"/>
      <c r="D57" s="115" t="s">
        <v>84</v>
      </c>
      <c r="E57" s="115"/>
      <c r="F57" s="115"/>
      <c r="G57" s="115"/>
      <c r="H57" s="115"/>
      <c r="I57" s="116"/>
      <c r="J57" s="115" t="s">
        <v>85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'3 - ÚT'!J30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79</v>
      </c>
      <c r="AR57" s="119"/>
      <c r="AS57" s="120">
        <v>0</v>
      </c>
      <c r="AT57" s="121">
        <f>ROUND(SUM(AV57:AW57),2)</f>
        <v>0</v>
      </c>
      <c r="AU57" s="122">
        <f>'3 - ÚT'!P84</f>
        <v>0</v>
      </c>
      <c r="AV57" s="121">
        <f>'3 - ÚT'!J33</f>
        <v>0</v>
      </c>
      <c r="AW57" s="121">
        <f>'3 - ÚT'!J34</f>
        <v>0</v>
      </c>
      <c r="AX57" s="121">
        <f>'3 - ÚT'!J35</f>
        <v>0</v>
      </c>
      <c r="AY57" s="121">
        <f>'3 - ÚT'!J36</f>
        <v>0</v>
      </c>
      <c r="AZ57" s="121">
        <f>'3 - ÚT'!F33</f>
        <v>0</v>
      </c>
      <c r="BA57" s="121">
        <f>'3 - ÚT'!F34</f>
        <v>0</v>
      </c>
      <c r="BB57" s="121">
        <f>'3 - ÚT'!F35</f>
        <v>0</v>
      </c>
      <c r="BC57" s="121">
        <f>'3 - ÚT'!F36</f>
        <v>0</v>
      </c>
      <c r="BD57" s="123">
        <f>'3 - ÚT'!F37</f>
        <v>0</v>
      </c>
      <c r="BE57" s="7"/>
      <c r="BT57" s="124" t="s">
        <v>77</v>
      </c>
      <c r="BV57" s="124" t="s">
        <v>74</v>
      </c>
      <c r="BW57" s="124" t="s">
        <v>86</v>
      </c>
      <c r="BX57" s="124" t="s">
        <v>5</v>
      </c>
      <c r="CL57" s="124" t="s">
        <v>19</v>
      </c>
      <c r="CM57" s="124" t="s">
        <v>81</v>
      </c>
    </row>
    <row r="58" s="7" customFormat="1" ht="16.5" customHeight="1">
      <c r="A58" s="112" t="s">
        <v>76</v>
      </c>
      <c r="B58" s="113"/>
      <c r="C58" s="114"/>
      <c r="D58" s="115" t="s">
        <v>87</v>
      </c>
      <c r="E58" s="115"/>
      <c r="F58" s="115"/>
      <c r="G58" s="115"/>
      <c r="H58" s="115"/>
      <c r="I58" s="116"/>
      <c r="J58" s="115" t="s">
        <v>88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'4 - VRN'!J30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79</v>
      </c>
      <c r="AR58" s="119"/>
      <c r="AS58" s="125">
        <v>0</v>
      </c>
      <c r="AT58" s="126">
        <f>ROUND(SUM(AV58:AW58),2)</f>
        <v>0</v>
      </c>
      <c r="AU58" s="127">
        <f>'4 - VRN'!P80</f>
        <v>0</v>
      </c>
      <c r="AV58" s="126">
        <f>'4 - VRN'!J33</f>
        <v>0</v>
      </c>
      <c r="AW58" s="126">
        <f>'4 - VRN'!J34</f>
        <v>0</v>
      </c>
      <c r="AX58" s="126">
        <f>'4 - VRN'!J35</f>
        <v>0</v>
      </c>
      <c r="AY58" s="126">
        <f>'4 - VRN'!J36</f>
        <v>0</v>
      </c>
      <c r="AZ58" s="126">
        <f>'4 - VRN'!F33</f>
        <v>0</v>
      </c>
      <c r="BA58" s="126">
        <f>'4 - VRN'!F34</f>
        <v>0</v>
      </c>
      <c r="BB58" s="126">
        <f>'4 - VRN'!F35</f>
        <v>0</v>
      </c>
      <c r="BC58" s="126">
        <f>'4 - VRN'!F36</f>
        <v>0</v>
      </c>
      <c r="BD58" s="128">
        <f>'4 - VRN'!F37</f>
        <v>0</v>
      </c>
      <c r="BE58" s="7"/>
      <c r="BT58" s="124" t="s">
        <v>77</v>
      </c>
      <c r="BV58" s="124" t="s">
        <v>74</v>
      </c>
      <c r="BW58" s="124" t="s">
        <v>89</v>
      </c>
      <c r="BX58" s="124" t="s">
        <v>5</v>
      </c>
      <c r="CL58" s="124" t="s">
        <v>19</v>
      </c>
      <c r="CM58" s="124" t="s">
        <v>81</v>
      </c>
    </row>
    <row r="59" s="2" customFormat="1" ht="30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  <row r="60" s="2" customFormat="1" ht="6.96" customHeight="1">
      <c r="A60" s="39"/>
      <c r="B60" s="60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45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</row>
  </sheetData>
  <sheetProtection sheet="1" formatColumns="0" formatRows="0" objects="1" scenarios="1" spinCount="100000" saltValue="EicnKw2pJHD7TdNtSlWwHZURhYISgwsy2u7w2+7ecHlfJJMalvybytsMkND8nZ7HJM0jJVJ05/zUPoek7c2/7w==" hashValue="Ek4OGIRwhUJLC9ediIdO/7N44Js0eKE3SmiC9zDl6pJZf/VK/iXOe0M77hX23XcQkY+7IeUuikMPEjBlkb4Uhw==" algorithmName="SHA-512" password="C68C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1 - stavební práce'!C2" display="/"/>
    <hyperlink ref="A56" location="'2 - ZTI'!C2" display="/"/>
    <hyperlink ref="A57" location="'3 - ÚT'!C2" display="/"/>
    <hyperlink ref="A58" location="'4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80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hidden="1" s="1" customFormat="1" ht="24.96" customHeight="1">
      <c r="B4" s="21"/>
      <c r="D4" s="131" t="s">
        <v>90</v>
      </c>
      <c r="L4" s="21"/>
      <c r="M4" s="132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33" t="s">
        <v>16</v>
      </c>
      <c r="L6" s="21"/>
    </row>
    <row r="7" hidden="1" s="1" customFormat="1" ht="16.5" customHeight="1">
      <c r="B7" s="21"/>
      <c r="E7" s="134" t="str">
        <f>'Rekapitulace stavby'!K6</f>
        <v>Menza VŠB Ostrava</v>
      </c>
      <c r="F7" s="133"/>
      <c r="G7" s="133"/>
      <c r="H7" s="133"/>
      <c r="L7" s="21"/>
    </row>
    <row r="8" hidden="1" s="2" customFormat="1" ht="12" customHeight="1">
      <c r="A8" s="39"/>
      <c r="B8" s="45"/>
      <c r="C8" s="39"/>
      <c r="D8" s="133" t="s">
        <v>91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36" t="s">
        <v>92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28. 1. 2023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ROUND(J99,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ROUND((SUM(BE99:BE1603)),  2)</f>
        <v>0</v>
      </c>
      <c r="G33" s="39"/>
      <c r="H33" s="39"/>
      <c r="I33" s="149">
        <v>0.20999999999999999</v>
      </c>
      <c r="J33" s="148">
        <f>ROUND(((SUM(BE99:BE1603))*I33),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3" t="s">
        <v>44</v>
      </c>
      <c r="F34" s="148">
        <f>ROUND((SUM(BF99:BF1603)),  2)</f>
        <v>0</v>
      </c>
      <c r="G34" s="39"/>
      <c r="H34" s="39"/>
      <c r="I34" s="149">
        <v>0.14999999999999999</v>
      </c>
      <c r="J34" s="148">
        <f>ROUND(((SUM(BF99:BF1603))*I34),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ROUND((SUM(BG99:BG1603)),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ROUND((SUM(BH99:BH1603)),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ROUND((SUM(BI99:BI1603)),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/>
    <row r="42" hidden="1"/>
    <row r="43" hidden="1"/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93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Menza VŠB Ostrava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1 - stavební práce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Ostrava</v>
      </c>
      <c r="G52" s="41"/>
      <c r="H52" s="41"/>
      <c r="I52" s="33" t="s">
        <v>23</v>
      </c>
      <c r="J52" s="73" t="str">
        <f>IF(J12="","",J12)</f>
        <v>28. 1. 2023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VŠB - TU Ostrava</v>
      </c>
      <c r="G54" s="41"/>
      <c r="H54" s="41"/>
      <c r="I54" s="33" t="s">
        <v>31</v>
      </c>
      <c r="J54" s="37" t="str">
        <f>E21</f>
        <v>ing.arch.Tomáš Kudělka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94</v>
      </c>
      <c r="D57" s="163"/>
      <c r="E57" s="163"/>
      <c r="F57" s="163"/>
      <c r="G57" s="163"/>
      <c r="H57" s="163"/>
      <c r="I57" s="163"/>
      <c r="J57" s="164" t="s">
        <v>95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J99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96</v>
      </c>
    </row>
    <row r="60" s="9" customFormat="1" ht="24.96" customHeight="1">
      <c r="A60" s="9"/>
      <c r="B60" s="166"/>
      <c r="C60" s="167"/>
      <c r="D60" s="168" t="s">
        <v>97</v>
      </c>
      <c r="E60" s="169"/>
      <c r="F60" s="169"/>
      <c r="G60" s="169"/>
      <c r="H60" s="169"/>
      <c r="I60" s="169"/>
      <c r="J60" s="170">
        <f>J100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98</v>
      </c>
      <c r="E61" s="175"/>
      <c r="F61" s="175"/>
      <c r="G61" s="175"/>
      <c r="H61" s="175"/>
      <c r="I61" s="175"/>
      <c r="J61" s="176">
        <f>J101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99</v>
      </c>
      <c r="E62" s="175"/>
      <c r="F62" s="175"/>
      <c r="G62" s="175"/>
      <c r="H62" s="175"/>
      <c r="I62" s="175"/>
      <c r="J62" s="176">
        <f>J169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100</v>
      </c>
      <c r="E63" s="175"/>
      <c r="F63" s="175"/>
      <c r="G63" s="175"/>
      <c r="H63" s="175"/>
      <c r="I63" s="175"/>
      <c r="J63" s="176">
        <f>J394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101</v>
      </c>
      <c r="E64" s="175"/>
      <c r="F64" s="175"/>
      <c r="G64" s="175"/>
      <c r="H64" s="175"/>
      <c r="I64" s="175"/>
      <c r="J64" s="176">
        <f>J539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102</v>
      </c>
      <c r="E65" s="175"/>
      <c r="F65" s="175"/>
      <c r="G65" s="175"/>
      <c r="H65" s="175"/>
      <c r="I65" s="175"/>
      <c r="J65" s="176">
        <f>J564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6"/>
      <c r="C66" s="167"/>
      <c r="D66" s="168" t="s">
        <v>103</v>
      </c>
      <c r="E66" s="169"/>
      <c r="F66" s="169"/>
      <c r="G66" s="169"/>
      <c r="H66" s="169"/>
      <c r="I66" s="169"/>
      <c r="J66" s="170">
        <f>J567</f>
        <v>0</v>
      </c>
      <c r="K66" s="167"/>
      <c r="L66" s="17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2"/>
      <c r="C67" s="173"/>
      <c r="D67" s="174" t="s">
        <v>104</v>
      </c>
      <c r="E67" s="175"/>
      <c r="F67" s="175"/>
      <c r="G67" s="175"/>
      <c r="H67" s="175"/>
      <c r="I67" s="175"/>
      <c r="J67" s="176">
        <f>J568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6"/>
      <c r="C68" s="167"/>
      <c r="D68" s="168" t="s">
        <v>105</v>
      </c>
      <c r="E68" s="169"/>
      <c r="F68" s="169"/>
      <c r="G68" s="169"/>
      <c r="H68" s="169"/>
      <c r="I68" s="169"/>
      <c r="J68" s="170">
        <f>J588</f>
        <v>0</v>
      </c>
      <c r="K68" s="167"/>
      <c r="L68" s="17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2"/>
      <c r="C69" s="173"/>
      <c r="D69" s="174" t="s">
        <v>106</v>
      </c>
      <c r="E69" s="175"/>
      <c r="F69" s="175"/>
      <c r="G69" s="175"/>
      <c r="H69" s="175"/>
      <c r="I69" s="175"/>
      <c r="J69" s="176">
        <f>J589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107</v>
      </c>
      <c r="E70" s="175"/>
      <c r="F70" s="175"/>
      <c r="G70" s="175"/>
      <c r="H70" s="175"/>
      <c r="I70" s="175"/>
      <c r="J70" s="176">
        <f>J604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108</v>
      </c>
      <c r="E71" s="175"/>
      <c r="F71" s="175"/>
      <c r="G71" s="175"/>
      <c r="H71" s="175"/>
      <c r="I71" s="175"/>
      <c r="J71" s="176">
        <f>J777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2"/>
      <c r="C72" s="173"/>
      <c r="D72" s="174" t="s">
        <v>109</v>
      </c>
      <c r="E72" s="175"/>
      <c r="F72" s="175"/>
      <c r="G72" s="175"/>
      <c r="H72" s="175"/>
      <c r="I72" s="175"/>
      <c r="J72" s="176">
        <f>J847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2"/>
      <c r="C73" s="173"/>
      <c r="D73" s="174" t="s">
        <v>110</v>
      </c>
      <c r="E73" s="175"/>
      <c r="F73" s="175"/>
      <c r="G73" s="175"/>
      <c r="H73" s="175"/>
      <c r="I73" s="175"/>
      <c r="J73" s="176">
        <f>J874</f>
        <v>0</v>
      </c>
      <c r="K73" s="173"/>
      <c r="L73" s="17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2"/>
      <c r="C74" s="173"/>
      <c r="D74" s="174" t="s">
        <v>111</v>
      </c>
      <c r="E74" s="175"/>
      <c r="F74" s="175"/>
      <c r="G74" s="175"/>
      <c r="H74" s="175"/>
      <c r="I74" s="175"/>
      <c r="J74" s="176">
        <f>J930</f>
        <v>0</v>
      </c>
      <c r="K74" s="173"/>
      <c r="L74" s="17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2"/>
      <c r="C75" s="173"/>
      <c r="D75" s="174" t="s">
        <v>112</v>
      </c>
      <c r="E75" s="175"/>
      <c r="F75" s="175"/>
      <c r="G75" s="175"/>
      <c r="H75" s="175"/>
      <c r="I75" s="175"/>
      <c r="J75" s="176">
        <f>J1108</f>
        <v>0</v>
      </c>
      <c r="K75" s="173"/>
      <c r="L75" s="17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2"/>
      <c r="C76" s="173"/>
      <c r="D76" s="174" t="s">
        <v>113</v>
      </c>
      <c r="E76" s="175"/>
      <c r="F76" s="175"/>
      <c r="G76" s="175"/>
      <c r="H76" s="175"/>
      <c r="I76" s="175"/>
      <c r="J76" s="176">
        <f>J1148</f>
        <v>0</v>
      </c>
      <c r="K76" s="173"/>
      <c r="L76" s="17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2"/>
      <c r="C77" s="173"/>
      <c r="D77" s="174" t="s">
        <v>114</v>
      </c>
      <c r="E77" s="175"/>
      <c r="F77" s="175"/>
      <c r="G77" s="175"/>
      <c r="H77" s="175"/>
      <c r="I77" s="175"/>
      <c r="J77" s="176">
        <f>J1447</f>
        <v>0</v>
      </c>
      <c r="K77" s="173"/>
      <c r="L77" s="177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2"/>
      <c r="C78" s="173"/>
      <c r="D78" s="174" t="s">
        <v>115</v>
      </c>
      <c r="E78" s="175"/>
      <c r="F78" s="175"/>
      <c r="G78" s="175"/>
      <c r="H78" s="175"/>
      <c r="I78" s="175"/>
      <c r="J78" s="176">
        <f>J1464</f>
        <v>0</v>
      </c>
      <c r="K78" s="173"/>
      <c r="L78" s="177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2"/>
      <c r="C79" s="173"/>
      <c r="D79" s="174" t="s">
        <v>116</v>
      </c>
      <c r="E79" s="175"/>
      <c r="F79" s="175"/>
      <c r="G79" s="175"/>
      <c r="H79" s="175"/>
      <c r="I79" s="175"/>
      <c r="J79" s="176">
        <f>J1596</f>
        <v>0</v>
      </c>
      <c r="K79" s="173"/>
      <c r="L79" s="177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2" customFormat="1" ht="21.84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5" s="2" customFormat="1" ht="6.96" customHeight="1">
      <c r="A85" s="39"/>
      <c r="B85" s="62"/>
      <c r="C85" s="63"/>
      <c r="D85" s="63"/>
      <c r="E85" s="63"/>
      <c r="F85" s="63"/>
      <c r="G85" s="63"/>
      <c r="H85" s="63"/>
      <c r="I85" s="63"/>
      <c r="J85" s="63"/>
      <c r="K85" s="63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24.96" customHeight="1">
      <c r="A86" s="39"/>
      <c r="B86" s="40"/>
      <c r="C86" s="24" t="s">
        <v>117</v>
      </c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16</v>
      </c>
      <c r="D88" s="41"/>
      <c r="E88" s="41"/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161" t="str">
        <f>E7</f>
        <v>Menza VŠB Ostrava</v>
      </c>
      <c r="F89" s="33"/>
      <c r="G89" s="33"/>
      <c r="H89" s="33"/>
      <c r="I89" s="41"/>
      <c r="J89" s="41"/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91</v>
      </c>
      <c r="D90" s="41"/>
      <c r="E90" s="41"/>
      <c r="F90" s="41"/>
      <c r="G90" s="41"/>
      <c r="H90" s="41"/>
      <c r="I90" s="41"/>
      <c r="J90" s="41"/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0" t="str">
        <f>E9</f>
        <v>1 - stavební práce</v>
      </c>
      <c r="F91" s="41"/>
      <c r="G91" s="41"/>
      <c r="H91" s="41"/>
      <c r="I91" s="41"/>
      <c r="J91" s="41"/>
      <c r="K91" s="41"/>
      <c r="L91" s="13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3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21</v>
      </c>
      <c r="D93" s="41"/>
      <c r="E93" s="41"/>
      <c r="F93" s="28" t="str">
        <f>F12</f>
        <v>Ostrava</v>
      </c>
      <c r="G93" s="41"/>
      <c r="H93" s="41"/>
      <c r="I93" s="33" t="s">
        <v>23</v>
      </c>
      <c r="J93" s="73" t="str">
        <f>IF(J12="","",J12)</f>
        <v>28. 1. 2023</v>
      </c>
      <c r="K93" s="41"/>
      <c r="L93" s="13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3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25.65" customHeight="1">
      <c r="A95" s="39"/>
      <c r="B95" s="40"/>
      <c r="C95" s="33" t="s">
        <v>25</v>
      </c>
      <c r="D95" s="41"/>
      <c r="E95" s="41"/>
      <c r="F95" s="28" t="str">
        <f>E15</f>
        <v>VŠB - TU Ostrava</v>
      </c>
      <c r="G95" s="41"/>
      <c r="H95" s="41"/>
      <c r="I95" s="33" t="s">
        <v>31</v>
      </c>
      <c r="J95" s="37" t="str">
        <f>E21</f>
        <v>ing.arch.Tomáš Kudělka</v>
      </c>
      <c r="K95" s="41"/>
      <c r="L95" s="135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29</v>
      </c>
      <c r="D96" s="41"/>
      <c r="E96" s="41"/>
      <c r="F96" s="28" t="str">
        <f>IF(E18="","",E18)</f>
        <v>Vyplň údaj</v>
      </c>
      <c r="G96" s="41"/>
      <c r="H96" s="41"/>
      <c r="I96" s="33" t="s">
        <v>34</v>
      </c>
      <c r="J96" s="37" t="str">
        <f>E24</f>
        <v xml:space="preserve"> </v>
      </c>
      <c r="K96" s="41"/>
      <c r="L96" s="135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135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11" customFormat="1" ht="29.28" customHeight="1">
      <c r="A98" s="178"/>
      <c r="B98" s="179"/>
      <c r="C98" s="180" t="s">
        <v>118</v>
      </c>
      <c r="D98" s="181" t="s">
        <v>57</v>
      </c>
      <c r="E98" s="181" t="s">
        <v>53</v>
      </c>
      <c r="F98" s="181" t="s">
        <v>54</v>
      </c>
      <c r="G98" s="181" t="s">
        <v>119</v>
      </c>
      <c r="H98" s="181" t="s">
        <v>120</v>
      </c>
      <c r="I98" s="181" t="s">
        <v>121</v>
      </c>
      <c r="J98" s="181" t="s">
        <v>95</v>
      </c>
      <c r="K98" s="182" t="s">
        <v>122</v>
      </c>
      <c r="L98" s="183"/>
      <c r="M98" s="93" t="s">
        <v>19</v>
      </c>
      <c r="N98" s="94" t="s">
        <v>42</v>
      </c>
      <c r="O98" s="94" t="s">
        <v>123</v>
      </c>
      <c r="P98" s="94" t="s">
        <v>124</v>
      </c>
      <c r="Q98" s="94" t="s">
        <v>125</v>
      </c>
      <c r="R98" s="94" t="s">
        <v>126</v>
      </c>
      <c r="S98" s="94" t="s">
        <v>127</v>
      </c>
      <c r="T98" s="95" t="s">
        <v>128</v>
      </c>
      <c r="U98" s="178"/>
      <c r="V98" s="178"/>
      <c r="W98" s="178"/>
      <c r="X98" s="178"/>
      <c r="Y98" s="178"/>
      <c r="Z98" s="178"/>
      <c r="AA98" s="178"/>
      <c r="AB98" s="178"/>
      <c r="AC98" s="178"/>
      <c r="AD98" s="178"/>
      <c r="AE98" s="178"/>
    </row>
    <row r="99" s="2" customFormat="1" ht="22.8" customHeight="1">
      <c r="A99" s="39"/>
      <c r="B99" s="40"/>
      <c r="C99" s="100" t="s">
        <v>129</v>
      </c>
      <c r="D99" s="41"/>
      <c r="E99" s="41"/>
      <c r="F99" s="41"/>
      <c r="G99" s="41"/>
      <c r="H99" s="41"/>
      <c r="I99" s="41"/>
      <c r="J99" s="184">
        <f>BK99</f>
        <v>0</v>
      </c>
      <c r="K99" s="41"/>
      <c r="L99" s="45"/>
      <c r="M99" s="96"/>
      <c r="N99" s="185"/>
      <c r="O99" s="97"/>
      <c r="P99" s="186">
        <f>P100+P567+P588</f>
        <v>0</v>
      </c>
      <c r="Q99" s="97"/>
      <c r="R99" s="186">
        <f>R100+R567+R588</f>
        <v>186.13460417000005</v>
      </c>
      <c r="S99" s="97"/>
      <c r="T99" s="187">
        <f>T100+T567+T588</f>
        <v>201.57731896000004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71</v>
      </c>
      <c r="AU99" s="18" t="s">
        <v>96</v>
      </c>
      <c r="BK99" s="188">
        <f>BK100+BK567+BK588</f>
        <v>0</v>
      </c>
    </row>
    <row r="100" s="12" customFormat="1" ht="25.92" customHeight="1">
      <c r="A100" s="12"/>
      <c r="B100" s="189"/>
      <c r="C100" s="190"/>
      <c r="D100" s="191" t="s">
        <v>71</v>
      </c>
      <c r="E100" s="192" t="s">
        <v>130</v>
      </c>
      <c r="F100" s="192" t="s">
        <v>131</v>
      </c>
      <c r="G100" s="190"/>
      <c r="H100" s="190"/>
      <c r="I100" s="193"/>
      <c r="J100" s="194">
        <f>BK100</f>
        <v>0</v>
      </c>
      <c r="K100" s="190"/>
      <c r="L100" s="195"/>
      <c r="M100" s="196"/>
      <c r="N100" s="197"/>
      <c r="O100" s="197"/>
      <c r="P100" s="198">
        <f>P101+P169+P394+P539+P564</f>
        <v>0</v>
      </c>
      <c r="Q100" s="197"/>
      <c r="R100" s="198">
        <f>R101+R169+R394+R539+R564</f>
        <v>146.39646054000005</v>
      </c>
      <c r="S100" s="197"/>
      <c r="T100" s="199">
        <f>T101+T169+T394+T539+T564</f>
        <v>195.88598800000003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0" t="s">
        <v>77</v>
      </c>
      <c r="AT100" s="201" t="s">
        <v>71</v>
      </c>
      <c r="AU100" s="201" t="s">
        <v>72</v>
      </c>
      <c r="AY100" s="200" t="s">
        <v>132</v>
      </c>
      <c r="BK100" s="202">
        <f>BK101+BK169+BK394+BK539+BK564</f>
        <v>0</v>
      </c>
    </row>
    <row r="101" s="12" customFormat="1" ht="22.8" customHeight="1">
      <c r="A101" s="12"/>
      <c r="B101" s="189"/>
      <c r="C101" s="190"/>
      <c r="D101" s="191" t="s">
        <v>71</v>
      </c>
      <c r="E101" s="203" t="s">
        <v>84</v>
      </c>
      <c r="F101" s="203" t="s">
        <v>133</v>
      </c>
      <c r="G101" s="190"/>
      <c r="H101" s="190"/>
      <c r="I101" s="193"/>
      <c r="J101" s="204">
        <f>BK101</f>
        <v>0</v>
      </c>
      <c r="K101" s="190"/>
      <c r="L101" s="195"/>
      <c r="M101" s="196"/>
      <c r="N101" s="197"/>
      <c r="O101" s="197"/>
      <c r="P101" s="198">
        <f>SUM(P102:P168)</f>
        <v>0</v>
      </c>
      <c r="Q101" s="197"/>
      <c r="R101" s="198">
        <f>SUM(R102:R168)</f>
        <v>11.369594540000001</v>
      </c>
      <c r="S101" s="197"/>
      <c r="T101" s="199">
        <f>SUM(T102:T168)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0" t="s">
        <v>77</v>
      </c>
      <c r="AT101" s="201" t="s">
        <v>71</v>
      </c>
      <c r="AU101" s="201" t="s">
        <v>77</v>
      </c>
      <c r="AY101" s="200" t="s">
        <v>132</v>
      </c>
      <c r="BK101" s="202">
        <f>SUM(BK102:BK168)</f>
        <v>0</v>
      </c>
    </row>
    <row r="102" s="2" customFormat="1" ht="37.8" customHeight="1">
      <c r="A102" s="39"/>
      <c r="B102" s="40"/>
      <c r="C102" s="205" t="s">
        <v>77</v>
      </c>
      <c r="D102" s="205" t="s">
        <v>134</v>
      </c>
      <c r="E102" s="206" t="s">
        <v>135</v>
      </c>
      <c r="F102" s="207" t="s">
        <v>136</v>
      </c>
      <c r="G102" s="208" t="s">
        <v>137</v>
      </c>
      <c r="H102" s="209">
        <v>2.738</v>
      </c>
      <c r="I102" s="210"/>
      <c r="J102" s="211">
        <f>ROUND(I102*H102,2)</f>
        <v>0</v>
      </c>
      <c r="K102" s="207" t="s">
        <v>138</v>
      </c>
      <c r="L102" s="45"/>
      <c r="M102" s="212" t="s">
        <v>19</v>
      </c>
      <c r="N102" s="213" t="s">
        <v>43</v>
      </c>
      <c r="O102" s="85"/>
      <c r="P102" s="214">
        <f>O102*H102</f>
        <v>0</v>
      </c>
      <c r="Q102" s="214">
        <v>1.3271500000000001</v>
      </c>
      <c r="R102" s="214">
        <f>Q102*H102</f>
        <v>3.6337367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87</v>
      </c>
      <c r="AT102" s="216" t="s">
        <v>134</v>
      </c>
      <c r="AU102" s="216" t="s">
        <v>81</v>
      </c>
      <c r="AY102" s="18" t="s">
        <v>132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77</v>
      </c>
      <c r="BK102" s="217">
        <f>ROUND(I102*H102,2)</f>
        <v>0</v>
      </c>
      <c r="BL102" s="18" t="s">
        <v>87</v>
      </c>
      <c r="BM102" s="216" t="s">
        <v>139</v>
      </c>
    </row>
    <row r="103" s="2" customFormat="1">
      <c r="A103" s="39"/>
      <c r="B103" s="40"/>
      <c r="C103" s="41"/>
      <c r="D103" s="218" t="s">
        <v>140</v>
      </c>
      <c r="E103" s="41"/>
      <c r="F103" s="219" t="s">
        <v>141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140</v>
      </c>
      <c r="AU103" s="18" t="s">
        <v>81</v>
      </c>
    </row>
    <row r="104" s="13" customFormat="1">
      <c r="A104" s="13"/>
      <c r="B104" s="223"/>
      <c r="C104" s="224"/>
      <c r="D104" s="225" t="s">
        <v>142</v>
      </c>
      <c r="E104" s="226" t="s">
        <v>19</v>
      </c>
      <c r="F104" s="227" t="s">
        <v>143</v>
      </c>
      <c r="G104" s="224"/>
      <c r="H104" s="226" t="s">
        <v>19</v>
      </c>
      <c r="I104" s="228"/>
      <c r="J104" s="224"/>
      <c r="K104" s="224"/>
      <c r="L104" s="229"/>
      <c r="M104" s="230"/>
      <c r="N104" s="231"/>
      <c r="O104" s="231"/>
      <c r="P104" s="231"/>
      <c r="Q104" s="231"/>
      <c r="R104" s="231"/>
      <c r="S104" s="231"/>
      <c r="T104" s="23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3" t="s">
        <v>142</v>
      </c>
      <c r="AU104" s="233" t="s">
        <v>81</v>
      </c>
      <c r="AV104" s="13" t="s">
        <v>77</v>
      </c>
      <c r="AW104" s="13" t="s">
        <v>33</v>
      </c>
      <c r="AX104" s="13" t="s">
        <v>72</v>
      </c>
      <c r="AY104" s="233" t="s">
        <v>132</v>
      </c>
    </row>
    <row r="105" s="13" customFormat="1">
      <c r="A105" s="13"/>
      <c r="B105" s="223"/>
      <c r="C105" s="224"/>
      <c r="D105" s="225" t="s">
        <v>142</v>
      </c>
      <c r="E105" s="226" t="s">
        <v>19</v>
      </c>
      <c r="F105" s="227" t="s">
        <v>144</v>
      </c>
      <c r="G105" s="224"/>
      <c r="H105" s="226" t="s">
        <v>19</v>
      </c>
      <c r="I105" s="228"/>
      <c r="J105" s="224"/>
      <c r="K105" s="224"/>
      <c r="L105" s="229"/>
      <c r="M105" s="230"/>
      <c r="N105" s="231"/>
      <c r="O105" s="231"/>
      <c r="P105" s="231"/>
      <c r="Q105" s="231"/>
      <c r="R105" s="231"/>
      <c r="S105" s="231"/>
      <c r="T105" s="23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3" t="s">
        <v>142</v>
      </c>
      <c r="AU105" s="233" t="s">
        <v>81</v>
      </c>
      <c r="AV105" s="13" t="s">
        <v>77</v>
      </c>
      <c r="AW105" s="13" t="s">
        <v>33</v>
      </c>
      <c r="AX105" s="13" t="s">
        <v>72</v>
      </c>
      <c r="AY105" s="233" t="s">
        <v>132</v>
      </c>
    </row>
    <row r="106" s="14" customFormat="1">
      <c r="A106" s="14"/>
      <c r="B106" s="234"/>
      <c r="C106" s="235"/>
      <c r="D106" s="225" t="s">
        <v>142</v>
      </c>
      <c r="E106" s="236" t="s">
        <v>19</v>
      </c>
      <c r="F106" s="237" t="s">
        <v>145</v>
      </c>
      <c r="G106" s="235"/>
      <c r="H106" s="238">
        <v>0.52500000000000002</v>
      </c>
      <c r="I106" s="239"/>
      <c r="J106" s="235"/>
      <c r="K106" s="235"/>
      <c r="L106" s="240"/>
      <c r="M106" s="241"/>
      <c r="N106" s="242"/>
      <c r="O106" s="242"/>
      <c r="P106" s="242"/>
      <c r="Q106" s="242"/>
      <c r="R106" s="242"/>
      <c r="S106" s="242"/>
      <c r="T106" s="243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4" t="s">
        <v>142</v>
      </c>
      <c r="AU106" s="244" t="s">
        <v>81</v>
      </c>
      <c r="AV106" s="14" t="s">
        <v>81</v>
      </c>
      <c r="AW106" s="14" t="s">
        <v>33</v>
      </c>
      <c r="AX106" s="14" t="s">
        <v>72</v>
      </c>
      <c r="AY106" s="244" t="s">
        <v>132</v>
      </c>
    </row>
    <row r="107" s="14" customFormat="1">
      <c r="A107" s="14"/>
      <c r="B107" s="234"/>
      <c r="C107" s="235"/>
      <c r="D107" s="225" t="s">
        <v>142</v>
      </c>
      <c r="E107" s="236" t="s">
        <v>19</v>
      </c>
      <c r="F107" s="237" t="s">
        <v>146</v>
      </c>
      <c r="G107" s="235"/>
      <c r="H107" s="238">
        <v>0.72099999999999997</v>
      </c>
      <c r="I107" s="239"/>
      <c r="J107" s="235"/>
      <c r="K107" s="235"/>
      <c r="L107" s="240"/>
      <c r="M107" s="241"/>
      <c r="N107" s="242"/>
      <c r="O107" s="242"/>
      <c r="P107" s="242"/>
      <c r="Q107" s="242"/>
      <c r="R107" s="242"/>
      <c r="S107" s="242"/>
      <c r="T107" s="24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4" t="s">
        <v>142</v>
      </c>
      <c r="AU107" s="244" t="s">
        <v>81</v>
      </c>
      <c r="AV107" s="14" t="s">
        <v>81</v>
      </c>
      <c r="AW107" s="14" t="s">
        <v>33</v>
      </c>
      <c r="AX107" s="14" t="s">
        <v>72</v>
      </c>
      <c r="AY107" s="244" t="s">
        <v>132</v>
      </c>
    </row>
    <row r="108" s="14" customFormat="1">
      <c r="A108" s="14"/>
      <c r="B108" s="234"/>
      <c r="C108" s="235"/>
      <c r="D108" s="225" t="s">
        <v>142</v>
      </c>
      <c r="E108" s="236" t="s">
        <v>19</v>
      </c>
      <c r="F108" s="237" t="s">
        <v>147</v>
      </c>
      <c r="G108" s="235"/>
      <c r="H108" s="238">
        <v>1.0600000000000001</v>
      </c>
      <c r="I108" s="239"/>
      <c r="J108" s="235"/>
      <c r="K108" s="235"/>
      <c r="L108" s="240"/>
      <c r="M108" s="241"/>
      <c r="N108" s="242"/>
      <c r="O108" s="242"/>
      <c r="P108" s="242"/>
      <c r="Q108" s="242"/>
      <c r="R108" s="242"/>
      <c r="S108" s="242"/>
      <c r="T108" s="243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4" t="s">
        <v>142</v>
      </c>
      <c r="AU108" s="244" t="s">
        <v>81</v>
      </c>
      <c r="AV108" s="14" t="s">
        <v>81</v>
      </c>
      <c r="AW108" s="14" t="s">
        <v>33</v>
      </c>
      <c r="AX108" s="14" t="s">
        <v>72</v>
      </c>
      <c r="AY108" s="244" t="s">
        <v>132</v>
      </c>
    </row>
    <row r="109" s="13" customFormat="1">
      <c r="A109" s="13"/>
      <c r="B109" s="223"/>
      <c r="C109" s="224"/>
      <c r="D109" s="225" t="s">
        <v>142</v>
      </c>
      <c r="E109" s="226" t="s">
        <v>19</v>
      </c>
      <c r="F109" s="227" t="s">
        <v>148</v>
      </c>
      <c r="G109" s="224"/>
      <c r="H109" s="226" t="s">
        <v>19</v>
      </c>
      <c r="I109" s="228"/>
      <c r="J109" s="224"/>
      <c r="K109" s="224"/>
      <c r="L109" s="229"/>
      <c r="M109" s="230"/>
      <c r="N109" s="231"/>
      <c r="O109" s="231"/>
      <c r="P109" s="231"/>
      <c r="Q109" s="231"/>
      <c r="R109" s="231"/>
      <c r="S109" s="231"/>
      <c r="T109" s="23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3" t="s">
        <v>142</v>
      </c>
      <c r="AU109" s="233" t="s">
        <v>81</v>
      </c>
      <c r="AV109" s="13" t="s">
        <v>77</v>
      </c>
      <c r="AW109" s="13" t="s">
        <v>33</v>
      </c>
      <c r="AX109" s="13" t="s">
        <v>72</v>
      </c>
      <c r="AY109" s="233" t="s">
        <v>132</v>
      </c>
    </row>
    <row r="110" s="14" customFormat="1">
      <c r="A110" s="14"/>
      <c r="B110" s="234"/>
      <c r="C110" s="235"/>
      <c r="D110" s="225" t="s">
        <v>142</v>
      </c>
      <c r="E110" s="236" t="s">
        <v>19</v>
      </c>
      <c r="F110" s="237" t="s">
        <v>149</v>
      </c>
      <c r="G110" s="235"/>
      <c r="H110" s="238">
        <v>0.22400000000000001</v>
      </c>
      <c r="I110" s="239"/>
      <c r="J110" s="235"/>
      <c r="K110" s="235"/>
      <c r="L110" s="240"/>
      <c r="M110" s="241"/>
      <c r="N110" s="242"/>
      <c r="O110" s="242"/>
      <c r="P110" s="242"/>
      <c r="Q110" s="242"/>
      <c r="R110" s="242"/>
      <c r="S110" s="242"/>
      <c r="T110" s="243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4" t="s">
        <v>142</v>
      </c>
      <c r="AU110" s="244" t="s">
        <v>81</v>
      </c>
      <c r="AV110" s="14" t="s">
        <v>81</v>
      </c>
      <c r="AW110" s="14" t="s">
        <v>33</v>
      </c>
      <c r="AX110" s="14" t="s">
        <v>72</v>
      </c>
      <c r="AY110" s="244" t="s">
        <v>132</v>
      </c>
    </row>
    <row r="111" s="13" customFormat="1">
      <c r="A111" s="13"/>
      <c r="B111" s="223"/>
      <c r="C111" s="224"/>
      <c r="D111" s="225" t="s">
        <v>142</v>
      </c>
      <c r="E111" s="226" t="s">
        <v>19</v>
      </c>
      <c r="F111" s="227" t="s">
        <v>150</v>
      </c>
      <c r="G111" s="224"/>
      <c r="H111" s="226" t="s">
        <v>19</v>
      </c>
      <c r="I111" s="228"/>
      <c r="J111" s="224"/>
      <c r="K111" s="224"/>
      <c r="L111" s="229"/>
      <c r="M111" s="230"/>
      <c r="N111" s="231"/>
      <c r="O111" s="231"/>
      <c r="P111" s="231"/>
      <c r="Q111" s="231"/>
      <c r="R111" s="231"/>
      <c r="S111" s="231"/>
      <c r="T111" s="23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3" t="s">
        <v>142</v>
      </c>
      <c r="AU111" s="233" t="s">
        <v>81</v>
      </c>
      <c r="AV111" s="13" t="s">
        <v>77</v>
      </c>
      <c r="AW111" s="13" t="s">
        <v>33</v>
      </c>
      <c r="AX111" s="13" t="s">
        <v>72</v>
      </c>
      <c r="AY111" s="233" t="s">
        <v>132</v>
      </c>
    </row>
    <row r="112" s="14" customFormat="1">
      <c r="A112" s="14"/>
      <c r="B112" s="234"/>
      <c r="C112" s="235"/>
      <c r="D112" s="225" t="s">
        <v>142</v>
      </c>
      <c r="E112" s="236" t="s">
        <v>19</v>
      </c>
      <c r="F112" s="237" t="s">
        <v>151</v>
      </c>
      <c r="G112" s="235"/>
      <c r="H112" s="238">
        <v>0.20799999999999999</v>
      </c>
      <c r="I112" s="239"/>
      <c r="J112" s="235"/>
      <c r="K112" s="235"/>
      <c r="L112" s="240"/>
      <c r="M112" s="241"/>
      <c r="N112" s="242"/>
      <c r="O112" s="242"/>
      <c r="P112" s="242"/>
      <c r="Q112" s="242"/>
      <c r="R112" s="242"/>
      <c r="S112" s="242"/>
      <c r="T112" s="243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4" t="s">
        <v>142</v>
      </c>
      <c r="AU112" s="244" t="s">
        <v>81</v>
      </c>
      <c r="AV112" s="14" t="s">
        <v>81</v>
      </c>
      <c r="AW112" s="14" t="s">
        <v>33</v>
      </c>
      <c r="AX112" s="14" t="s">
        <v>72</v>
      </c>
      <c r="AY112" s="244" t="s">
        <v>132</v>
      </c>
    </row>
    <row r="113" s="15" customFormat="1">
      <c r="A113" s="15"/>
      <c r="B113" s="245"/>
      <c r="C113" s="246"/>
      <c r="D113" s="225" t="s">
        <v>142</v>
      </c>
      <c r="E113" s="247" t="s">
        <v>19</v>
      </c>
      <c r="F113" s="248" t="s">
        <v>152</v>
      </c>
      <c r="G113" s="246"/>
      <c r="H113" s="249">
        <v>2.738</v>
      </c>
      <c r="I113" s="250"/>
      <c r="J113" s="246"/>
      <c r="K113" s="246"/>
      <c r="L113" s="251"/>
      <c r="M113" s="252"/>
      <c r="N113" s="253"/>
      <c r="O113" s="253"/>
      <c r="P113" s="253"/>
      <c r="Q113" s="253"/>
      <c r="R113" s="253"/>
      <c r="S113" s="253"/>
      <c r="T113" s="254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5" t="s">
        <v>142</v>
      </c>
      <c r="AU113" s="255" t="s">
        <v>81</v>
      </c>
      <c r="AV113" s="15" t="s">
        <v>87</v>
      </c>
      <c r="AW113" s="15" t="s">
        <v>33</v>
      </c>
      <c r="AX113" s="15" t="s">
        <v>77</v>
      </c>
      <c r="AY113" s="255" t="s">
        <v>132</v>
      </c>
    </row>
    <row r="114" s="2" customFormat="1" ht="49.05" customHeight="1">
      <c r="A114" s="39"/>
      <c r="B114" s="40"/>
      <c r="C114" s="205" t="s">
        <v>81</v>
      </c>
      <c r="D114" s="205" t="s">
        <v>134</v>
      </c>
      <c r="E114" s="206" t="s">
        <v>153</v>
      </c>
      <c r="F114" s="207" t="s">
        <v>154</v>
      </c>
      <c r="G114" s="208" t="s">
        <v>155</v>
      </c>
      <c r="H114" s="209">
        <v>0.64900000000000002</v>
      </c>
      <c r="I114" s="210"/>
      <c r="J114" s="211">
        <f>ROUND(I114*H114,2)</f>
        <v>0</v>
      </c>
      <c r="K114" s="207" t="s">
        <v>138</v>
      </c>
      <c r="L114" s="45"/>
      <c r="M114" s="212" t="s">
        <v>19</v>
      </c>
      <c r="N114" s="213" t="s">
        <v>43</v>
      </c>
      <c r="O114" s="85"/>
      <c r="P114" s="214">
        <f>O114*H114</f>
        <v>0</v>
      </c>
      <c r="Q114" s="214">
        <v>0.063070000000000001</v>
      </c>
      <c r="R114" s="214">
        <f>Q114*H114</f>
        <v>0.040932429999999999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87</v>
      </c>
      <c r="AT114" s="216" t="s">
        <v>134</v>
      </c>
      <c r="AU114" s="216" t="s">
        <v>81</v>
      </c>
      <c r="AY114" s="18" t="s">
        <v>132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77</v>
      </c>
      <c r="BK114" s="217">
        <f>ROUND(I114*H114,2)</f>
        <v>0</v>
      </c>
      <c r="BL114" s="18" t="s">
        <v>87</v>
      </c>
      <c r="BM114" s="216" t="s">
        <v>156</v>
      </c>
    </row>
    <row r="115" s="2" customFormat="1">
      <c r="A115" s="39"/>
      <c r="B115" s="40"/>
      <c r="C115" s="41"/>
      <c r="D115" s="218" t="s">
        <v>140</v>
      </c>
      <c r="E115" s="41"/>
      <c r="F115" s="219" t="s">
        <v>157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140</v>
      </c>
      <c r="AU115" s="18" t="s">
        <v>81</v>
      </c>
    </row>
    <row r="116" s="13" customFormat="1">
      <c r="A116" s="13"/>
      <c r="B116" s="223"/>
      <c r="C116" s="224"/>
      <c r="D116" s="225" t="s">
        <v>142</v>
      </c>
      <c r="E116" s="226" t="s">
        <v>19</v>
      </c>
      <c r="F116" s="227" t="s">
        <v>143</v>
      </c>
      <c r="G116" s="224"/>
      <c r="H116" s="226" t="s">
        <v>19</v>
      </c>
      <c r="I116" s="228"/>
      <c r="J116" s="224"/>
      <c r="K116" s="224"/>
      <c r="L116" s="229"/>
      <c r="M116" s="230"/>
      <c r="N116" s="231"/>
      <c r="O116" s="231"/>
      <c r="P116" s="231"/>
      <c r="Q116" s="231"/>
      <c r="R116" s="231"/>
      <c r="S116" s="231"/>
      <c r="T116" s="23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3" t="s">
        <v>142</v>
      </c>
      <c r="AU116" s="233" t="s">
        <v>81</v>
      </c>
      <c r="AV116" s="13" t="s">
        <v>77</v>
      </c>
      <c r="AW116" s="13" t="s">
        <v>33</v>
      </c>
      <c r="AX116" s="13" t="s">
        <v>72</v>
      </c>
      <c r="AY116" s="233" t="s">
        <v>132</v>
      </c>
    </row>
    <row r="117" s="13" customFormat="1">
      <c r="A117" s="13"/>
      <c r="B117" s="223"/>
      <c r="C117" s="224"/>
      <c r="D117" s="225" t="s">
        <v>142</v>
      </c>
      <c r="E117" s="226" t="s">
        <v>19</v>
      </c>
      <c r="F117" s="227" t="s">
        <v>144</v>
      </c>
      <c r="G117" s="224"/>
      <c r="H117" s="226" t="s">
        <v>19</v>
      </c>
      <c r="I117" s="228"/>
      <c r="J117" s="224"/>
      <c r="K117" s="224"/>
      <c r="L117" s="229"/>
      <c r="M117" s="230"/>
      <c r="N117" s="231"/>
      <c r="O117" s="231"/>
      <c r="P117" s="231"/>
      <c r="Q117" s="231"/>
      <c r="R117" s="231"/>
      <c r="S117" s="231"/>
      <c r="T117" s="23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3" t="s">
        <v>142</v>
      </c>
      <c r="AU117" s="233" t="s">
        <v>81</v>
      </c>
      <c r="AV117" s="13" t="s">
        <v>77</v>
      </c>
      <c r="AW117" s="13" t="s">
        <v>33</v>
      </c>
      <c r="AX117" s="13" t="s">
        <v>72</v>
      </c>
      <c r="AY117" s="233" t="s">
        <v>132</v>
      </c>
    </row>
    <row r="118" s="14" customFormat="1">
      <c r="A118" s="14"/>
      <c r="B118" s="234"/>
      <c r="C118" s="235"/>
      <c r="D118" s="225" t="s">
        <v>142</v>
      </c>
      <c r="E118" s="236" t="s">
        <v>19</v>
      </c>
      <c r="F118" s="237" t="s">
        <v>158</v>
      </c>
      <c r="G118" s="235"/>
      <c r="H118" s="238">
        <v>0.11500000000000001</v>
      </c>
      <c r="I118" s="239"/>
      <c r="J118" s="235"/>
      <c r="K118" s="235"/>
      <c r="L118" s="240"/>
      <c r="M118" s="241"/>
      <c r="N118" s="242"/>
      <c r="O118" s="242"/>
      <c r="P118" s="242"/>
      <c r="Q118" s="242"/>
      <c r="R118" s="242"/>
      <c r="S118" s="242"/>
      <c r="T118" s="24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4" t="s">
        <v>142</v>
      </c>
      <c r="AU118" s="244" t="s">
        <v>81</v>
      </c>
      <c r="AV118" s="14" t="s">
        <v>81</v>
      </c>
      <c r="AW118" s="14" t="s">
        <v>33</v>
      </c>
      <c r="AX118" s="14" t="s">
        <v>72</v>
      </c>
      <c r="AY118" s="244" t="s">
        <v>132</v>
      </c>
    </row>
    <row r="119" s="13" customFormat="1">
      <c r="A119" s="13"/>
      <c r="B119" s="223"/>
      <c r="C119" s="224"/>
      <c r="D119" s="225" t="s">
        <v>142</v>
      </c>
      <c r="E119" s="226" t="s">
        <v>19</v>
      </c>
      <c r="F119" s="227" t="s">
        <v>148</v>
      </c>
      <c r="G119" s="224"/>
      <c r="H119" s="226" t="s">
        <v>19</v>
      </c>
      <c r="I119" s="228"/>
      <c r="J119" s="224"/>
      <c r="K119" s="224"/>
      <c r="L119" s="229"/>
      <c r="M119" s="230"/>
      <c r="N119" s="231"/>
      <c r="O119" s="231"/>
      <c r="P119" s="231"/>
      <c r="Q119" s="231"/>
      <c r="R119" s="231"/>
      <c r="S119" s="231"/>
      <c r="T119" s="23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3" t="s">
        <v>142</v>
      </c>
      <c r="AU119" s="233" t="s">
        <v>81</v>
      </c>
      <c r="AV119" s="13" t="s">
        <v>77</v>
      </c>
      <c r="AW119" s="13" t="s">
        <v>33</v>
      </c>
      <c r="AX119" s="13" t="s">
        <v>72</v>
      </c>
      <c r="AY119" s="233" t="s">
        <v>132</v>
      </c>
    </row>
    <row r="120" s="14" customFormat="1">
      <c r="A120" s="14"/>
      <c r="B120" s="234"/>
      <c r="C120" s="235"/>
      <c r="D120" s="225" t="s">
        <v>142</v>
      </c>
      <c r="E120" s="236" t="s">
        <v>19</v>
      </c>
      <c r="F120" s="237" t="s">
        <v>159</v>
      </c>
      <c r="G120" s="235"/>
      <c r="H120" s="238">
        <v>0.17799999999999999</v>
      </c>
      <c r="I120" s="239"/>
      <c r="J120" s="235"/>
      <c r="K120" s="235"/>
      <c r="L120" s="240"/>
      <c r="M120" s="241"/>
      <c r="N120" s="242"/>
      <c r="O120" s="242"/>
      <c r="P120" s="242"/>
      <c r="Q120" s="242"/>
      <c r="R120" s="242"/>
      <c r="S120" s="242"/>
      <c r="T120" s="243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4" t="s">
        <v>142</v>
      </c>
      <c r="AU120" s="244" t="s">
        <v>81</v>
      </c>
      <c r="AV120" s="14" t="s">
        <v>81</v>
      </c>
      <c r="AW120" s="14" t="s">
        <v>33</v>
      </c>
      <c r="AX120" s="14" t="s">
        <v>72</v>
      </c>
      <c r="AY120" s="244" t="s">
        <v>132</v>
      </c>
    </row>
    <row r="121" s="13" customFormat="1">
      <c r="A121" s="13"/>
      <c r="B121" s="223"/>
      <c r="C121" s="224"/>
      <c r="D121" s="225" t="s">
        <v>142</v>
      </c>
      <c r="E121" s="226" t="s">
        <v>19</v>
      </c>
      <c r="F121" s="227" t="s">
        <v>150</v>
      </c>
      <c r="G121" s="224"/>
      <c r="H121" s="226" t="s">
        <v>19</v>
      </c>
      <c r="I121" s="228"/>
      <c r="J121" s="224"/>
      <c r="K121" s="224"/>
      <c r="L121" s="229"/>
      <c r="M121" s="230"/>
      <c r="N121" s="231"/>
      <c r="O121" s="231"/>
      <c r="P121" s="231"/>
      <c r="Q121" s="231"/>
      <c r="R121" s="231"/>
      <c r="S121" s="231"/>
      <c r="T121" s="23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3" t="s">
        <v>142</v>
      </c>
      <c r="AU121" s="233" t="s">
        <v>81</v>
      </c>
      <c r="AV121" s="13" t="s">
        <v>77</v>
      </c>
      <c r="AW121" s="13" t="s">
        <v>33</v>
      </c>
      <c r="AX121" s="13" t="s">
        <v>72</v>
      </c>
      <c r="AY121" s="233" t="s">
        <v>132</v>
      </c>
    </row>
    <row r="122" s="14" customFormat="1">
      <c r="A122" s="14"/>
      <c r="B122" s="234"/>
      <c r="C122" s="235"/>
      <c r="D122" s="225" t="s">
        <v>142</v>
      </c>
      <c r="E122" s="236" t="s">
        <v>19</v>
      </c>
      <c r="F122" s="237" t="s">
        <v>159</v>
      </c>
      <c r="G122" s="235"/>
      <c r="H122" s="238">
        <v>0.17799999999999999</v>
      </c>
      <c r="I122" s="239"/>
      <c r="J122" s="235"/>
      <c r="K122" s="235"/>
      <c r="L122" s="240"/>
      <c r="M122" s="241"/>
      <c r="N122" s="242"/>
      <c r="O122" s="242"/>
      <c r="P122" s="242"/>
      <c r="Q122" s="242"/>
      <c r="R122" s="242"/>
      <c r="S122" s="242"/>
      <c r="T122" s="243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4" t="s">
        <v>142</v>
      </c>
      <c r="AU122" s="244" t="s">
        <v>81</v>
      </c>
      <c r="AV122" s="14" t="s">
        <v>81</v>
      </c>
      <c r="AW122" s="14" t="s">
        <v>33</v>
      </c>
      <c r="AX122" s="14" t="s">
        <v>72</v>
      </c>
      <c r="AY122" s="244" t="s">
        <v>132</v>
      </c>
    </row>
    <row r="123" s="13" customFormat="1">
      <c r="A123" s="13"/>
      <c r="B123" s="223"/>
      <c r="C123" s="224"/>
      <c r="D123" s="225" t="s">
        <v>142</v>
      </c>
      <c r="E123" s="226" t="s">
        <v>19</v>
      </c>
      <c r="F123" s="227" t="s">
        <v>160</v>
      </c>
      <c r="G123" s="224"/>
      <c r="H123" s="226" t="s">
        <v>19</v>
      </c>
      <c r="I123" s="228"/>
      <c r="J123" s="224"/>
      <c r="K123" s="224"/>
      <c r="L123" s="229"/>
      <c r="M123" s="230"/>
      <c r="N123" s="231"/>
      <c r="O123" s="231"/>
      <c r="P123" s="231"/>
      <c r="Q123" s="231"/>
      <c r="R123" s="231"/>
      <c r="S123" s="231"/>
      <c r="T123" s="23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3" t="s">
        <v>142</v>
      </c>
      <c r="AU123" s="233" t="s">
        <v>81</v>
      </c>
      <c r="AV123" s="13" t="s">
        <v>77</v>
      </c>
      <c r="AW123" s="13" t="s">
        <v>33</v>
      </c>
      <c r="AX123" s="13" t="s">
        <v>72</v>
      </c>
      <c r="AY123" s="233" t="s">
        <v>132</v>
      </c>
    </row>
    <row r="124" s="14" customFormat="1">
      <c r="A124" s="14"/>
      <c r="B124" s="234"/>
      <c r="C124" s="235"/>
      <c r="D124" s="225" t="s">
        <v>142</v>
      </c>
      <c r="E124" s="236" t="s">
        <v>19</v>
      </c>
      <c r="F124" s="237" t="s">
        <v>159</v>
      </c>
      <c r="G124" s="235"/>
      <c r="H124" s="238">
        <v>0.17799999999999999</v>
      </c>
      <c r="I124" s="239"/>
      <c r="J124" s="235"/>
      <c r="K124" s="235"/>
      <c r="L124" s="240"/>
      <c r="M124" s="241"/>
      <c r="N124" s="242"/>
      <c r="O124" s="242"/>
      <c r="P124" s="242"/>
      <c r="Q124" s="242"/>
      <c r="R124" s="242"/>
      <c r="S124" s="242"/>
      <c r="T124" s="24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4" t="s">
        <v>142</v>
      </c>
      <c r="AU124" s="244" t="s">
        <v>81</v>
      </c>
      <c r="AV124" s="14" t="s">
        <v>81</v>
      </c>
      <c r="AW124" s="14" t="s">
        <v>33</v>
      </c>
      <c r="AX124" s="14" t="s">
        <v>72</v>
      </c>
      <c r="AY124" s="244" t="s">
        <v>132</v>
      </c>
    </row>
    <row r="125" s="15" customFormat="1">
      <c r="A125" s="15"/>
      <c r="B125" s="245"/>
      <c r="C125" s="246"/>
      <c r="D125" s="225" t="s">
        <v>142</v>
      </c>
      <c r="E125" s="247" t="s">
        <v>19</v>
      </c>
      <c r="F125" s="248" t="s">
        <v>152</v>
      </c>
      <c r="G125" s="246"/>
      <c r="H125" s="249">
        <v>0.64900000000000002</v>
      </c>
      <c r="I125" s="250"/>
      <c r="J125" s="246"/>
      <c r="K125" s="246"/>
      <c r="L125" s="251"/>
      <c r="M125" s="252"/>
      <c r="N125" s="253"/>
      <c r="O125" s="253"/>
      <c r="P125" s="253"/>
      <c r="Q125" s="253"/>
      <c r="R125" s="253"/>
      <c r="S125" s="253"/>
      <c r="T125" s="254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55" t="s">
        <v>142</v>
      </c>
      <c r="AU125" s="255" t="s">
        <v>81</v>
      </c>
      <c r="AV125" s="15" t="s">
        <v>87</v>
      </c>
      <c r="AW125" s="15" t="s">
        <v>33</v>
      </c>
      <c r="AX125" s="15" t="s">
        <v>77</v>
      </c>
      <c r="AY125" s="255" t="s">
        <v>132</v>
      </c>
    </row>
    <row r="126" s="2" customFormat="1" ht="49.05" customHeight="1">
      <c r="A126" s="39"/>
      <c r="B126" s="40"/>
      <c r="C126" s="205" t="s">
        <v>84</v>
      </c>
      <c r="D126" s="205" t="s">
        <v>134</v>
      </c>
      <c r="E126" s="206" t="s">
        <v>161</v>
      </c>
      <c r="F126" s="207" t="s">
        <v>162</v>
      </c>
      <c r="G126" s="208" t="s">
        <v>155</v>
      </c>
      <c r="H126" s="209">
        <v>69.906999999999996</v>
      </c>
      <c r="I126" s="210"/>
      <c r="J126" s="211">
        <f>ROUND(I126*H126,2)</f>
        <v>0</v>
      </c>
      <c r="K126" s="207" t="s">
        <v>138</v>
      </c>
      <c r="L126" s="45"/>
      <c r="M126" s="212" t="s">
        <v>19</v>
      </c>
      <c r="N126" s="213" t="s">
        <v>43</v>
      </c>
      <c r="O126" s="85"/>
      <c r="P126" s="214">
        <f>O126*H126</f>
        <v>0</v>
      </c>
      <c r="Q126" s="214">
        <v>0.071330000000000005</v>
      </c>
      <c r="R126" s="214">
        <f>Q126*H126</f>
        <v>4.98646631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87</v>
      </c>
      <c r="AT126" s="216" t="s">
        <v>134</v>
      </c>
      <c r="AU126" s="216" t="s">
        <v>81</v>
      </c>
      <c r="AY126" s="18" t="s">
        <v>132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77</v>
      </c>
      <c r="BK126" s="217">
        <f>ROUND(I126*H126,2)</f>
        <v>0</v>
      </c>
      <c r="BL126" s="18" t="s">
        <v>87</v>
      </c>
      <c r="BM126" s="216" t="s">
        <v>163</v>
      </c>
    </row>
    <row r="127" s="2" customFormat="1">
      <c r="A127" s="39"/>
      <c r="B127" s="40"/>
      <c r="C127" s="41"/>
      <c r="D127" s="218" t="s">
        <v>140</v>
      </c>
      <c r="E127" s="41"/>
      <c r="F127" s="219" t="s">
        <v>164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140</v>
      </c>
      <c r="AU127" s="18" t="s">
        <v>81</v>
      </c>
    </row>
    <row r="128" s="13" customFormat="1">
      <c r="A128" s="13"/>
      <c r="B128" s="223"/>
      <c r="C128" s="224"/>
      <c r="D128" s="225" t="s">
        <v>142</v>
      </c>
      <c r="E128" s="226" t="s">
        <v>19</v>
      </c>
      <c r="F128" s="227" t="s">
        <v>143</v>
      </c>
      <c r="G128" s="224"/>
      <c r="H128" s="226" t="s">
        <v>19</v>
      </c>
      <c r="I128" s="228"/>
      <c r="J128" s="224"/>
      <c r="K128" s="224"/>
      <c r="L128" s="229"/>
      <c r="M128" s="230"/>
      <c r="N128" s="231"/>
      <c r="O128" s="231"/>
      <c r="P128" s="231"/>
      <c r="Q128" s="231"/>
      <c r="R128" s="231"/>
      <c r="S128" s="231"/>
      <c r="T128" s="23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3" t="s">
        <v>142</v>
      </c>
      <c r="AU128" s="233" t="s">
        <v>81</v>
      </c>
      <c r="AV128" s="13" t="s">
        <v>77</v>
      </c>
      <c r="AW128" s="13" t="s">
        <v>33</v>
      </c>
      <c r="AX128" s="13" t="s">
        <v>72</v>
      </c>
      <c r="AY128" s="233" t="s">
        <v>132</v>
      </c>
    </row>
    <row r="129" s="13" customFormat="1">
      <c r="A129" s="13"/>
      <c r="B129" s="223"/>
      <c r="C129" s="224"/>
      <c r="D129" s="225" t="s">
        <v>142</v>
      </c>
      <c r="E129" s="226" t="s">
        <v>19</v>
      </c>
      <c r="F129" s="227" t="s">
        <v>165</v>
      </c>
      <c r="G129" s="224"/>
      <c r="H129" s="226" t="s">
        <v>19</v>
      </c>
      <c r="I129" s="228"/>
      <c r="J129" s="224"/>
      <c r="K129" s="224"/>
      <c r="L129" s="229"/>
      <c r="M129" s="230"/>
      <c r="N129" s="231"/>
      <c r="O129" s="231"/>
      <c r="P129" s="231"/>
      <c r="Q129" s="231"/>
      <c r="R129" s="231"/>
      <c r="S129" s="231"/>
      <c r="T129" s="23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3" t="s">
        <v>142</v>
      </c>
      <c r="AU129" s="233" t="s">
        <v>81</v>
      </c>
      <c r="AV129" s="13" t="s">
        <v>77</v>
      </c>
      <c r="AW129" s="13" t="s">
        <v>33</v>
      </c>
      <c r="AX129" s="13" t="s">
        <v>72</v>
      </c>
      <c r="AY129" s="233" t="s">
        <v>132</v>
      </c>
    </row>
    <row r="130" s="14" customFormat="1">
      <c r="A130" s="14"/>
      <c r="B130" s="234"/>
      <c r="C130" s="235"/>
      <c r="D130" s="225" t="s">
        <v>142</v>
      </c>
      <c r="E130" s="236" t="s">
        <v>19</v>
      </c>
      <c r="F130" s="237" t="s">
        <v>166</v>
      </c>
      <c r="G130" s="235"/>
      <c r="H130" s="238">
        <v>2.75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4" t="s">
        <v>142</v>
      </c>
      <c r="AU130" s="244" t="s">
        <v>81</v>
      </c>
      <c r="AV130" s="14" t="s">
        <v>81</v>
      </c>
      <c r="AW130" s="14" t="s">
        <v>33</v>
      </c>
      <c r="AX130" s="14" t="s">
        <v>72</v>
      </c>
      <c r="AY130" s="244" t="s">
        <v>132</v>
      </c>
    </row>
    <row r="131" s="13" customFormat="1">
      <c r="A131" s="13"/>
      <c r="B131" s="223"/>
      <c r="C131" s="224"/>
      <c r="D131" s="225" t="s">
        <v>142</v>
      </c>
      <c r="E131" s="226" t="s">
        <v>19</v>
      </c>
      <c r="F131" s="227" t="s">
        <v>167</v>
      </c>
      <c r="G131" s="224"/>
      <c r="H131" s="226" t="s">
        <v>19</v>
      </c>
      <c r="I131" s="228"/>
      <c r="J131" s="224"/>
      <c r="K131" s="224"/>
      <c r="L131" s="229"/>
      <c r="M131" s="230"/>
      <c r="N131" s="231"/>
      <c r="O131" s="231"/>
      <c r="P131" s="231"/>
      <c r="Q131" s="231"/>
      <c r="R131" s="231"/>
      <c r="S131" s="231"/>
      <c r="T131" s="23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3" t="s">
        <v>142</v>
      </c>
      <c r="AU131" s="233" t="s">
        <v>81</v>
      </c>
      <c r="AV131" s="13" t="s">
        <v>77</v>
      </c>
      <c r="AW131" s="13" t="s">
        <v>33</v>
      </c>
      <c r="AX131" s="13" t="s">
        <v>72</v>
      </c>
      <c r="AY131" s="233" t="s">
        <v>132</v>
      </c>
    </row>
    <row r="132" s="14" customFormat="1">
      <c r="A132" s="14"/>
      <c r="B132" s="234"/>
      <c r="C132" s="235"/>
      <c r="D132" s="225" t="s">
        <v>142</v>
      </c>
      <c r="E132" s="236" t="s">
        <v>19</v>
      </c>
      <c r="F132" s="237" t="s">
        <v>168</v>
      </c>
      <c r="G132" s="235"/>
      <c r="H132" s="238">
        <v>1.28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4" t="s">
        <v>142</v>
      </c>
      <c r="AU132" s="244" t="s">
        <v>81</v>
      </c>
      <c r="AV132" s="14" t="s">
        <v>81</v>
      </c>
      <c r="AW132" s="14" t="s">
        <v>33</v>
      </c>
      <c r="AX132" s="14" t="s">
        <v>72</v>
      </c>
      <c r="AY132" s="244" t="s">
        <v>132</v>
      </c>
    </row>
    <row r="133" s="13" customFormat="1">
      <c r="A133" s="13"/>
      <c r="B133" s="223"/>
      <c r="C133" s="224"/>
      <c r="D133" s="225" t="s">
        <v>142</v>
      </c>
      <c r="E133" s="226" t="s">
        <v>19</v>
      </c>
      <c r="F133" s="227" t="s">
        <v>144</v>
      </c>
      <c r="G133" s="224"/>
      <c r="H133" s="226" t="s">
        <v>19</v>
      </c>
      <c r="I133" s="228"/>
      <c r="J133" s="224"/>
      <c r="K133" s="224"/>
      <c r="L133" s="229"/>
      <c r="M133" s="230"/>
      <c r="N133" s="231"/>
      <c r="O133" s="231"/>
      <c r="P133" s="231"/>
      <c r="Q133" s="231"/>
      <c r="R133" s="231"/>
      <c r="S133" s="231"/>
      <c r="T133" s="23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3" t="s">
        <v>142</v>
      </c>
      <c r="AU133" s="233" t="s">
        <v>81</v>
      </c>
      <c r="AV133" s="13" t="s">
        <v>77</v>
      </c>
      <c r="AW133" s="13" t="s">
        <v>33</v>
      </c>
      <c r="AX133" s="13" t="s">
        <v>72</v>
      </c>
      <c r="AY133" s="233" t="s">
        <v>132</v>
      </c>
    </row>
    <row r="134" s="14" customFormat="1">
      <c r="A134" s="14"/>
      <c r="B134" s="234"/>
      <c r="C134" s="235"/>
      <c r="D134" s="225" t="s">
        <v>142</v>
      </c>
      <c r="E134" s="236" t="s">
        <v>19</v>
      </c>
      <c r="F134" s="237" t="s">
        <v>169</v>
      </c>
      <c r="G134" s="235"/>
      <c r="H134" s="238">
        <v>17.085000000000001</v>
      </c>
      <c r="I134" s="239"/>
      <c r="J134" s="235"/>
      <c r="K134" s="235"/>
      <c r="L134" s="240"/>
      <c r="M134" s="241"/>
      <c r="N134" s="242"/>
      <c r="O134" s="242"/>
      <c r="P134" s="242"/>
      <c r="Q134" s="242"/>
      <c r="R134" s="242"/>
      <c r="S134" s="242"/>
      <c r="T134" s="24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4" t="s">
        <v>142</v>
      </c>
      <c r="AU134" s="244" t="s">
        <v>81</v>
      </c>
      <c r="AV134" s="14" t="s">
        <v>81</v>
      </c>
      <c r="AW134" s="14" t="s">
        <v>33</v>
      </c>
      <c r="AX134" s="14" t="s">
        <v>72</v>
      </c>
      <c r="AY134" s="244" t="s">
        <v>132</v>
      </c>
    </row>
    <row r="135" s="14" customFormat="1">
      <c r="A135" s="14"/>
      <c r="B135" s="234"/>
      <c r="C135" s="235"/>
      <c r="D135" s="225" t="s">
        <v>142</v>
      </c>
      <c r="E135" s="236" t="s">
        <v>19</v>
      </c>
      <c r="F135" s="237" t="s">
        <v>170</v>
      </c>
      <c r="G135" s="235"/>
      <c r="H135" s="238">
        <v>3.8029999999999999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4" t="s">
        <v>142</v>
      </c>
      <c r="AU135" s="244" t="s">
        <v>81</v>
      </c>
      <c r="AV135" s="14" t="s">
        <v>81</v>
      </c>
      <c r="AW135" s="14" t="s">
        <v>33</v>
      </c>
      <c r="AX135" s="14" t="s">
        <v>72</v>
      </c>
      <c r="AY135" s="244" t="s">
        <v>132</v>
      </c>
    </row>
    <row r="136" s="14" customFormat="1">
      <c r="A136" s="14"/>
      <c r="B136" s="234"/>
      <c r="C136" s="235"/>
      <c r="D136" s="225" t="s">
        <v>142</v>
      </c>
      <c r="E136" s="236" t="s">
        <v>19</v>
      </c>
      <c r="F136" s="237" t="s">
        <v>171</v>
      </c>
      <c r="G136" s="235"/>
      <c r="H136" s="238">
        <v>3.25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4" t="s">
        <v>142</v>
      </c>
      <c r="AU136" s="244" t="s">
        <v>81</v>
      </c>
      <c r="AV136" s="14" t="s">
        <v>81</v>
      </c>
      <c r="AW136" s="14" t="s">
        <v>33</v>
      </c>
      <c r="AX136" s="14" t="s">
        <v>72</v>
      </c>
      <c r="AY136" s="244" t="s">
        <v>132</v>
      </c>
    </row>
    <row r="137" s="14" customFormat="1">
      <c r="A137" s="14"/>
      <c r="B137" s="234"/>
      <c r="C137" s="235"/>
      <c r="D137" s="225" t="s">
        <v>142</v>
      </c>
      <c r="E137" s="236" t="s">
        <v>19</v>
      </c>
      <c r="F137" s="237" t="s">
        <v>172</v>
      </c>
      <c r="G137" s="235"/>
      <c r="H137" s="238">
        <v>2.1829999999999998</v>
      </c>
      <c r="I137" s="239"/>
      <c r="J137" s="235"/>
      <c r="K137" s="235"/>
      <c r="L137" s="240"/>
      <c r="M137" s="241"/>
      <c r="N137" s="242"/>
      <c r="O137" s="242"/>
      <c r="P137" s="242"/>
      <c r="Q137" s="242"/>
      <c r="R137" s="242"/>
      <c r="S137" s="242"/>
      <c r="T137" s="24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4" t="s">
        <v>142</v>
      </c>
      <c r="AU137" s="244" t="s">
        <v>81</v>
      </c>
      <c r="AV137" s="14" t="s">
        <v>81</v>
      </c>
      <c r="AW137" s="14" t="s">
        <v>33</v>
      </c>
      <c r="AX137" s="14" t="s">
        <v>72</v>
      </c>
      <c r="AY137" s="244" t="s">
        <v>132</v>
      </c>
    </row>
    <row r="138" s="13" customFormat="1">
      <c r="A138" s="13"/>
      <c r="B138" s="223"/>
      <c r="C138" s="224"/>
      <c r="D138" s="225" t="s">
        <v>142</v>
      </c>
      <c r="E138" s="226" t="s">
        <v>19</v>
      </c>
      <c r="F138" s="227" t="s">
        <v>173</v>
      </c>
      <c r="G138" s="224"/>
      <c r="H138" s="226" t="s">
        <v>19</v>
      </c>
      <c r="I138" s="228"/>
      <c r="J138" s="224"/>
      <c r="K138" s="224"/>
      <c r="L138" s="229"/>
      <c r="M138" s="230"/>
      <c r="N138" s="231"/>
      <c r="O138" s="231"/>
      <c r="P138" s="231"/>
      <c r="Q138" s="231"/>
      <c r="R138" s="231"/>
      <c r="S138" s="231"/>
      <c r="T138" s="23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3" t="s">
        <v>142</v>
      </c>
      <c r="AU138" s="233" t="s">
        <v>81</v>
      </c>
      <c r="AV138" s="13" t="s">
        <v>77</v>
      </c>
      <c r="AW138" s="13" t="s">
        <v>33</v>
      </c>
      <c r="AX138" s="13" t="s">
        <v>72</v>
      </c>
      <c r="AY138" s="233" t="s">
        <v>132</v>
      </c>
    </row>
    <row r="139" s="14" customFormat="1">
      <c r="A139" s="14"/>
      <c r="B139" s="234"/>
      <c r="C139" s="235"/>
      <c r="D139" s="225" t="s">
        <v>142</v>
      </c>
      <c r="E139" s="236" t="s">
        <v>19</v>
      </c>
      <c r="F139" s="237" t="s">
        <v>174</v>
      </c>
      <c r="G139" s="235"/>
      <c r="H139" s="238">
        <v>1.96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4" t="s">
        <v>142</v>
      </c>
      <c r="AU139" s="244" t="s">
        <v>81</v>
      </c>
      <c r="AV139" s="14" t="s">
        <v>81</v>
      </c>
      <c r="AW139" s="14" t="s">
        <v>33</v>
      </c>
      <c r="AX139" s="14" t="s">
        <v>72</v>
      </c>
      <c r="AY139" s="244" t="s">
        <v>132</v>
      </c>
    </row>
    <row r="140" s="13" customFormat="1">
      <c r="A140" s="13"/>
      <c r="B140" s="223"/>
      <c r="C140" s="224"/>
      <c r="D140" s="225" t="s">
        <v>142</v>
      </c>
      <c r="E140" s="226" t="s">
        <v>19</v>
      </c>
      <c r="F140" s="227" t="s">
        <v>148</v>
      </c>
      <c r="G140" s="224"/>
      <c r="H140" s="226" t="s">
        <v>19</v>
      </c>
      <c r="I140" s="228"/>
      <c r="J140" s="224"/>
      <c r="K140" s="224"/>
      <c r="L140" s="229"/>
      <c r="M140" s="230"/>
      <c r="N140" s="231"/>
      <c r="O140" s="231"/>
      <c r="P140" s="231"/>
      <c r="Q140" s="231"/>
      <c r="R140" s="231"/>
      <c r="S140" s="231"/>
      <c r="T140" s="23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3" t="s">
        <v>142</v>
      </c>
      <c r="AU140" s="233" t="s">
        <v>81</v>
      </c>
      <c r="AV140" s="13" t="s">
        <v>77</v>
      </c>
      <c r="AW140" s="13" t="s">
        <v>33</v>
      </c>
      <c r="AX140" s="13" t="s">
        <v>72</v>
      </c>
      <c r="AY140" s="233" t="s">
        <v>132</v>
      </c>
    </row>
    <row r="141" s="14" customFormat="1">
      <c r="A141" s="14"/>
      <c r="B141" s="234"/>
      <c r="C141" s="235"/>
      <c r="D141" s="225" t="s">
        <v>142</v>
      </c>
      <c r="E141" s="236" t="s">
        <v>19</v>
      </c>
      <c r="F141" s="237" t="s">
        <v>175</v>
      </c>
      <c r="G141" s="235"/>
      <c r="H141" s="238">
        <v>10.223000000000001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4" t="s">
        <v>142</v>
      </c>
      <c r="AU141" s="244" t="s">
        <v>81</v>
      </c>
      <c r="AV141" s="14" t="s">
        <v>81</v>
      </c>
      <c r="AW141" s="14" t="s">
        <v>33</v>
      </c>
      <c r="AX141" s="14" t="s">
        <v>72</v>
      </c>
      <c r="AY141" s="244" t="s">
        <v>132</v>
      </c>
    </row>
    <row r="142" s="14" customFormat="1">
      <c r="A142" s="14"/>
      <c r="B142" s="234"/>
      <c r="C142" s="235"/>
      <c r="D142" s="225" t="s">
        <v>142</v>
      </c>
      <c r="E142" s="236" t="s">
        <v>19</v>
      </c>
      <c r="F142" s="237" t="s">
        <v>176</v>
      </c>
      <c r="G142" s="235"/>
      <c r="H142" s="238">
        <v>2.1699999999999999</v>
      </c>
      <c r="I142" s="239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4" t="s">
        <v>142</v>
      </c>
      <c r="AU142" s="244" t="s">
        <v>81</v>
      </c>
      <c r="AV142" s="14" t="s">
        <v>81</v>
      </c>
      <c r="AW142" s="14" t="s">
        <v>33</v>
      </c>
      <c r="AX142" s="14" t="s">
        <v>72</v>
      </c>
      <c r="AY142" s="244" t="s">
        <v>132</v>
      </c>
    </row>
    <row r="143" s="13" customFormat="1">
      <c r="A143" s="13"/>
      <c r="B143" s="223"/>
      <c r="C143" s="224"/>
      <c r="D143" s="225" t="s">
        <v>142</v>
      </c>
      <c r="E143" s="226" t="s">
        <v>19</v>
      </c>
      <c r="F143" s="227" t="s">
        <v>150</v>
      </c>
      <c r="G143" s="224"/>
      <c r="H143" s="226" t="s">
        <v>19</v>
      </c>
      <c r="I143" s="228"/>
      <c r="J143" s="224"/>
      <c r="K143" s="224"/>
      <c r="L143" s="229"/>
      <c r="M143" s="230"/>
      <c r="N143" s="231"/>
      <c r="O143" s="231"/>
      <c r="P143" s="231"/>
      <c r="Q143" s="231"/>
      <c r="R143" s="231"/>
      <c r="S143" s="231"/>
      <c r="T143" s="23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3" t="s">
        <v>142</v>
      </c>
      <c r="AU143" s="233" t="s">
        <v>81</v>
      </c>
      <c r="AV143" s="13" t="s">
        <v>77</v>
      </c>
      <c r="AW143" s="13" t="s">
        <v>33</v>
      </c>
      <c r="AX143" s="13" t="s">
        <v>72</v>
      </c>
      <c r="AY143" s="233" t="s">
        <v>132</v>
      </c>
    </row>
    <row r="144" s="14" customFormat="1">
      <c r="A144" s="14"/>
      <c r="B144" s="234"/>
      <c r="C144" s="235"/>
      <c r="D144" s="225" t="s">
        <v>142</v>
      </c>
      <c r="E144" s="236" t="s">
        <v>19</v>
      </c>
      <c r="F144" s="237" t="s">
        <v>177</v>
      </c>
      <c r="G144" s="235"/>
      <c r="H144" s="238">
        <v>11.378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4" t="s">
        <v>142</v>
      </c>
      <c r="AU144" s="244" t="s">
        <v>81</v>
      </c>
      <c r="AV144" s="14" t="s">
        <v>81</v>
      </c>
      <c r="AW144" s="14" t="s">
        <v>33</v>
      </c>
      <c r="AX144" s="14" t="s">
        <v>72</v>
      </c>
      <c r="AY144" s="244" t="s">
        <v>132</v>
      </c>
    </row>
    <row r="145" s="14" customFormat="1">
      <c r="A145" s="14"/>
      <c r="B145" s="234"/>
      <c r="C145" s="235"/>
      <c r="D145" s="225" t="s">
        <v>142</v>
      </c>
      <c r="E145" s="236" t="s">
        <v>19</v>
      </c>
      <c r="F145" s="237" t="s">
        <v>178</v>
      </c>
      <c r="G145" s="235"/>
      <c r="H145" s="238">
        <v>2.2200000000000002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4" t="s">
        <v>142</v>
      </c>
      <c r="AU145" s="244" t="s">
        <v>81</v>
      </c>
      <c r="AV145" s="14" t="s">
        <v>81</v>
      </c>
      <c r="AW145" s="14" t="s">
        <v>33</v>
      </c>
      <c r="AX145" s="14" t="s">
        <v>72</v>
      </c>
      <c r="AY145" s="244" t="s">
        <v>132</v>
      </c>
    </row>
    <row r="146" s="13" customFormat="1">
      <c r="A146" s="13"/>
      <c r="B146" s="223"/>
      <c r="C146" s="224"/>
      <c r="D146" s="225" t="s">
        <v>142</v>
      </c>
      <c r="E146" s="226" t="s">
        <v>19</v>
      </c>
      <c r="F146" s="227" t="s">
        <v>179</v>
      </c>
      <c r="G146" s="224"/>
      <c r="H146" s="226" t="s">
        <v>19</v>
      </c>
      <c r="I146" s="228"/>
      <c r="J146" s="224"/>
      <c r="K146" s="224"/>
      <c r="L146" s="229"/>
      <c r="M146" s="230"/>
      <c r="N146" s="231"/>
      <c r="O146" s="231"/>
      <c r="P146" s="231"/>
      <c r="Q146" s="231"/>
      <c r="R146" s="231"/>
      <c r="S146" s="231"/>
      <c r="T146" s="23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3" t="s">
        <v>142</v>
      </c>
      <c r="AU146" s="233" t="s">
        <v>81</v>
      </c>
      <c r="AV146" s="13" t="s">
        <v>77</v>
      </c>
      <c r="AW146" s="13" t="s">
        <v>33</v>
      </c>
      <c r="AX146" s="13" t="s">
        <v>72</v>
      </c>
      <c r="AY146" s="233" t="s">
        <v>132</v>
      </c>
    </row>
    <row r="147" s="14" customFormat="1">
      <c r="A147" s="14"/>
      <c r="B147" s="234"/>
      <c r="C147" s="235"/>
      <c r="D147" s="225" t="s">
        <v>142</v>
      </c>
      <c r="E147" s="236" t="s">
        <v>19</v>
      </c>
      <c r="F147" s="237" t="s">
        <v>180</v>
      </c>
      <c r="G147" s="235"/>
      <c r="H147" s="238">
        <v>9.1449999999999996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4" t="s">
        <v>142</v>
      </c>
      <c r="AU147" s="244" t="s">
        <v>81</v>
      </c>
      <c r="AV147" s="14" t="s">
        <v>81</v>
      </c>
      <c r="AW147" s="14" t="s">
        <v>33</v>
      </c>
      <c r="AX147" s="14" t="s">
        <v>72</v>
      </c>
      <c r="AY147" s="244" t="s">
        <v>132</v>
      </c>
    </row>
    <row r="148" s="13" customFormat="1">
      <c r="A148" s="13"/>
      <c r="B148" s="223"/>
      <c r="C148" s="224"/>
      <c r="D148" s="225" t="s">
        <v>142</v>
      </c>
      <c r="E148" s="226" t="s">
        <v>19</v>
      </c>
      <c r="F148" s="227" t="s">
        <v>160</v>
      </c>
      <c r="G148" s="224"/>
      <c r="H148" s="226" t="s">
        <v>19</v>
      </c>
      <c r="I148" s="228"/>
      <c r="J148" s="224"/>
      <c r="K148" s="224"/>
      <c r="L148" s="229"/>
      <c r="M148" s="230"/>
      <c r="N148" s="231"/>
      <c r="O148" s="231"/>
      <c r="P148" s="231"/>
      <c r="Q148" s="231"/>
      <c r="R148" s="231"/>
      <c r="S148" s="231"/>
      <c r="T148" s="23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3" t="s">
        <v>142</v>
      </c>
      <c r="AU148" s="233" t="s">
        <v>81</v>
      </c>
      <c r="AV148" s="13" t="s">
        <v>77</v>
      </c>
      <c r="AW148" s="13" t="s">
        <v>33</v>
      </c>
      <c r="AX148" s="13" t="s">
        <v>72</v>
      </c>
      <c r="AY148" s="233" t="s">
        <v>132</v>
      </c>
    </row>
    <row r="149" s="14" customFormat="1">
      <c r="A149" s="14"/>
      <c r="B149" s="234"/>
      <c r="C149" s="235"/>
      <c r="D149" s="225" t="s">
        <v>142</v>
      </c>
      <c r="E149" s="236" t="s">
        <v>19</v>
      </c>
      <c r="F149" s="237" t="s">
        <v>181</v>
      </c>
      <c r="G149" s="235"/>
      <c r="H149" s="238">
        <v>2.46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4" t="s">
        <v>142</v>
      </c>
      <c r="AU149" s="244" t="s">
        <v>81</v>
      </c>
      <c r="AV149" s="14" t="s">
        <v>81</v>
      </c>
      <c r="AW149" s="14" t="s">
        <v>33</v>
      </c>
      <c r="AX149" s="14" t="s">
        <v>72</v>
      </c>
      <c r="AY149" s="244" t="s">
        <v>132</v>
      </c>
    </row>
    <row r="150" s="15" customFormat="1">
      <c r="A150" s="15"/>
      <c r="B150" s="245"/>
      <c r="C150" s="246"/>
      <c r="D150" s="225" t="s">
        <v>142</v>
      </c>
      <c r="E150" s="247" t="s">
        <v>19</v>
      </c>
      <c r="F150" s="248" t="s">
        <v>152</v>
      </c>
      <c r="G150" s="246"/>
      <c r="H150" s="249">
        <v>69.906999999999996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55" t="s">
        <v>142</v>
      </c>
      <c r="AU150" s="255" t="s">
        <v>81</v>
      </c>
      <c r="AV150" s="15" t="s">
        <v>87</v>
      </c>
      <c r="AW150" s="15" t="s">
        <v>33</v>
      </c>
      <c r="AX150" s="15" t="s">
        <v>77</v>
      </c>
      <c r="AY150" s="255" t="s">
        <v>132</v>
      </c>
    </row>
    <row r="151" s="2" customFormat="1" ht="33" customHeight="1">
      <c r="A151" s="39"/>
      <c r="B151" s="40"/>
      <c r="C151" s="205" t="s">
        <v>87</v>
      </c>
      <c r="D151" s="205" t="s">
        <v>134</v>
      </c>
      <c r="E151" s="206" t="s">
        <v>182</v>
      </c>
      <c r="F151" s="207" t="s">
        <v>183</v>
      </c>
      <c r="G151" s="208" t="s">
        <v>155</v>
      </c>
      <c r="H151" s="209">
        <v>27.350000000000001</v>
      </c>
      <c r="I151" s="210"/>
      <c r="J151" s="211">
        <f>ROUND(I151*H151,2)</f>
        <v>0</v>
      </c>
      <c r="K151" s="207" t="s">
        <v>138</v>
      </c>
      <c r="L151" s="45"/>
      <c r="M151" s="212" t="s">
        <v>19</v>
      </c>
      <c r="N151" s="213" t="s">
        <v>43</v>
      </c>
      <c r="O151" s="85"/>
      <c r="P151" s="214">
        <f>O151*H151</f>
        <v>0</v>
      </c>
      <c r="Q151" s="214">
        <v>0.080610000000000001</v>
      </c>
      <c r="R151" s="214">
        <f>Q151*H151</f>
        <v>2.2046835000000002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87</v>
      </c>
      <c r="AT151" s="216" t="s">
        <v>134</v>
      </c>
      <c r="AU151" s="216" t="s">
        <v>81</v>
      </c>
      <c r="AY151" s="18" t="s">
        <v>132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77</v>
      </c>
      <c r="BK151" s="217">
        <f>ROUND(I151*H151,2)</f>
        <v>0</v>
      </c>
      <c r="BL151" s="18" t="s">
        <v>87</v>
      </c>
      <c r="BM151" s="216" t="s">
        <v>184</v>
      </c>
    </row>
    <row r="152" s="2" customFormat="1">
      <c r="A152" s="39"/>
      <c r="B152" s="40"/>
      <c r="C152" s="41"/>
      <c r="D152" s="218" t="s">
        <v>140</v>
      </c>
      <c r="E152" s="41"/>
      <c r="F152" s="219" t="s">
        <v>185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140</v>
      </c>
      <c r="AU152" s="18" t="s">
        <v>81</v>
      </c>
    </row>
    <row r="153" s="13" customFormat="1">
      <c r="A153" s="13"/>
      <c r="B153" s="223"/>
      <c r="C153" s="224"/>
      <c r="D153" s="225" t="s">
        <v>142</v>
      </c>
      <c r="E153" s="226" t="s">
        <v>19</v>
      </c>
      <c r="F153" s="227" t="s">
        <v>186</v>
      </c>
      <c r="G153" s="224"/>
      <c r="H153" s="226" t="s">
        <v>19</v>
      </c>
      <c r="I153" s="228"/>
      <c r="J153" s="224"/>
      <c r="K153" s="224"/>
      <c r="L153" s="229"/>
      <c r="M153" s="230"/>
      <c r="N153" s="231"/>
      <c r="O153" s="231"/>
      <c r="P153" s="231"/>
      <c r="Q153" s="231"/>
      <c r="R153" s="231"/>
      <c r="S153" s="231"/>
      <c r="T153" s="23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3" t="s">
        <v>142</v>
      </c>
      <c r="AU153" s="233" t="s">
        <v>81</v>
      </c>
      <c r="AV153" s="13" t="s">
        <v>77</v>
      </c>
      <c r="AW153" s="13" t="s">
        <v>33</v>
      </c>
      <c r="AX153" s="13" t="s">
        <v>72</v>
      </c>
      <c r="AY153" s="233" t="s">
        <v>132</v>
      </c>
    </row>
    <row r="154" s="13" customFormat="1">
      <c r="A154" s="13"/>
      <c r="B154" s="223"/>
      <c r="C154" s="224"/>
      <c r="D154" s="225" t="s">
        <v>142</v>
      </c>
      <c r="E154" s="226" t="s">
        <v>19</v>
      </c>
      <c r="F154" s="227" t="s">
        <v>187</v>
      </c>
      <c r="G154" s="224"/>
      <c r="H154" s="226" t="s">
        <v>19</v>
      </c>
      <c r="I154" s="228"/>
      <c r="J154" s="224"/>
      <c r="K154" s="224"/>
      <c r="L154" s="229"/>
      <c r="M154" s="230"/>
      <c r="N154" s="231"/>
      <c r="O154" s="231"/>
      <c r="P154" s="231"/>
      <c r="Q154" s="231"/>
      <c r="R154" s="231"/>
      <c r="S154" s="231"/>
      <c r="T154" s="23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3" t="s">
        <v>142</v>
      </c>
      <c r="AU154" s="233" t="s">
        <v>81</v>
      </c>
      <c r="AV154" s="13" t="s">
        <v>77</v>
      </c>
      <c r="AW154" s="13" t="s">
        <v>33</v>
      </c>
      <c r="AX154" s="13" t="s">
        <v>72</v>
      </c>
      <c r="AY154" s="233" t="s">
        <v>132</v>
      </c>
    </row>
    <row r="155" s="14" customFormat="1">
      <c r="A155" s="14"/>
      <c r="B155" s="234"/>
      <c r="C155" s="235"/>
      <c r="D155" s="225" t="s">
        <v>142</v>
      </c>
      <c r="E155" s="236" t="s">
        <v>19</v>
      </c>
      <c r="F155" s="237" t="s">
        <v>188</v>
      </c>
      <c r="G155" s="235"/>
      <c r="H155" s="238">
        <v>8.8499999999999996</v>
      </c>
      <c r="I155" s="239"/>
      <c r="J155" s="235"/>
      <c r="K155" s="235"/>
      <c r="L155" s="240"/>
      <c r="M155" s="241"/>
      <c r="N155" s="242"/>
      <c r="O155" s="242"/>
      <c r="P155" s="242"/>
      <c r="Q155" s="242"/>
      <c r="R155" s="242"/>
      <c r="S155" s="242"/>
      <c r="T155" s="24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4" t="s">
        <v>142</v>
      </c>
      <c r="AU155" s="244" t="s">
        <v>81</v>
      </c>
      <c r="AV155" s="14" t="s">
        <v>81</v>
      </c>
      <c r="AW155" s="14" t="s">
        <v>33</v>
      </c>
      <c r="AX155" s="14" t="s">
        <v>72</v>
      </c>
      <c r="AY155" s="244" t="s">
        <v>132</v>
      </c>
    </row>
    <row r="156" s="13" customFormat="1">
      <c r="A156" s="13"/>
      <c r="B156" s="223"/>
      <c r="C156" s="224"/>
      <c r="D156" s="225" t="s">
        <v>142</v>
      </c>
      <c r="E156" s="226" t="s">
        <v>19</v>
      </c>
      <c r="F156" s="227" t="s">
        <v>189</v>
      </c>
      <c r="G156" s="224"/>
      <c r="H156" s="226" t="s">
        <v>19</v>
      </c>
      <c r="I156" s="228"/>
      <c r="J156" s="224"/>
      <c r="K156" s="224"/>
      <c r="L156" s="229"/>
      <c r="M156" s="230"/>
      <c r="N156" s="231"/>
      <c r="O156" s="231"/>
      <c r="P156" s="231"/>
      <c r="Q156" s="231"/>
      <c r="R156" s="231"/>
      <c r="S156" s="231"/>
      <c r="T156" s="23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3" t="s">
        <v>142</v>
      </c>
      <c r="AU156" s="233" t="s">
        <v>81</v>
      </c>
      <c r="AV156" s="13" t="s">
        <v>77</v>
      </c>
      <c r="AW156" s="13" t="s">
        <v>33</v>
      </c>
      <c r="AX156" s="13" t="s">
        <v>72</v>
      </c>
      <c r="AY156" s="233" t="s">
        <v>132</v>
      </c>
    </row>
    <row r="157" s="14" customFormat="1">
      <c r="A157" s="14"/>
      <c r="B157" s="234"/>
      <c r="C157" s="235"/>
      <c r="D157" s="225" t="s">
        <v>142</v>
      </c>
      <c r="E157" s="236" t="s">
        <v>19</v>
      </c>
      <c r="F157" s="237" t="s">
        <v>190</v>
      </c>
      <c r="G157" s="235"/>
      <c r="H157" s="238">
        <v>7.5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4" t="s">
        <v>142</v>
      </c>
      <c r="AU157" s="244" t="s">
        <v>81</v>
      </c>
      <c r="AV157" s="14" t="s">
        <v>81</v>
      </c>
      <c r="AW157" s="14" t="s">
        <v>33</v>
      </c>
      <c r="AX157" s="14" t="s">
        <v>72</v>
      </c>
      <c r="AY157" s="244" t="s">
        <v>132</v>
      </c>
    </row>
    <row r="158" s="14" customFormat="1">
      <c r="A158" s="14"/>
      <c r="B158" s="234"/>
      <c r="C158" s="235"/>
      <c r="D158" s="225" t="s">
        <v>142</v>
      </c>
      <c r="E158" s="236" t="s">
        <v>19</v>
      </c>
      <c r="F158" s="237" t="s">
        <v>191</v>
      </c>
      <c r="G158" s="235"/>
      <c r="H158" s="238">
        <v>11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4" t="s">
        <v>142</v>
      </c>
      <c r="AU158" s="244" t="s">
        <v>81</v>
      </c>
      <c r="AV158" s="14" t="s">
        <v>81</v>
      </c>
      <c r="AW158" s="14" t="s">
        <v>33</v>
      </c>
      <c r="AX158" s="14" t="s">
        <v>72</v>
      </c>
      <c r="AY158" s="244" t="s">
        <v>132</v>
      </c>
    </row>
    <row r="159" s="15" customFormat="1">
      <c r="A159" s="15"/>
      <c r="B159" s="245"/>
      <c r="C159" s="246"/>
      <c r="D159" s="225" t="s">
        <v>142</v>
      </c>
      <c r="E159" s="247" t="s">
        <v>19</v>
      </c>
      <c r="F159" s="248" t="s">
        <v>152</v>
      </c>
      <c r="G159" s="246"/>
      <c r="H159" s="249">
        <v>27.350000000000001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55" t="s">
        <v>142</v>
      </c>
      <c r="AU159" s="255" t="s">
        <v>81</v>
      </c>
      <c r="AV159" s="15" t="s">
        <v>87</v>
      </c>
      <c r="AW159" s="15" t="s">
        <v>33</v>
      </c>
      <c r="AX159" s="15" t="s">
        <v>77</v>
      </c>
      <c r="AY159" s="255" t="s">
        <v>132</v>
      </c>
    </row>
    <row r="160" s="2" customFormat="1" ht="49.05" customHeight="1">
      <c r="A160" s="39"/>
      <c r="B160" s="40"/>
      <c r="C160" s="205" t="s">
        <v>192</v>
      </c>
      <c r="D160" s="205" t="s">
        <v>134</v>
      </c>
      <c r="E160" s="206" t="s">
        <v>193</v>
      </c>
      <c r="F160" s="207" t="s">
        <v>194</v>
      </c>
      <c r="G160" s="208" t="s">
        <v>155</v>
      </c>
      <c r="H160" s="209">
        <v>6.3600000000000003</v>
      </c>
      <c r="I160" s="210"/>
      <c r="J160" s="211">
        <f>ROUND(I160*H160,2)</f>
        <v>0</v>
      </c>
      <c r="K160" s="207" t="s">
        <v>138</v>
      </c>
      <c r="L160" s="45"/>
      <c r="M160" s="212" t="s">
        <v>19</v>
      </c>
      <c r="N160" s="213" t="s">
        <v>43</v>
      </c>
      <c r="O160" s="85"/>
      <c r="P160" s="214">
        <f>O160*H160</f>
        <v>0</v>
      </c>
      <c r="Q160" s="214">
        <v>0.079210000000000003</v>
      </c>
      <c r="R160" s="214">
        <f>Q160*H160</f>
        <v>0.50377559999999999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87</v>
      </c>
      <c r="AT160" s="216" t="s">
        <v>134</v>
      </c>
      <c r="AU160" s="216" t="s">
        <v>81</v>
      </c>
      <c r="AY160" s="18" t="s">
        <v>132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77</v>
      </c>
      <c r="BK160" s="217">
        <f>ROUND(I160*H160,2)</f>
        <v>0</v>
      </c>
      <c r="BL160" s="18" t="s">
        <v>87</v>
      </c>
      <c r="BM160" s="216" t="s">
        <v>195</v>
      </c>
    </row>
    <row r="161" s="2" customFormat="1">
      <c r="A161" s="39"/>
      <c r="B161" s="40"/>
      <c r="C161" s="41"/>
      <c r="D161" s="218" t="s">
        <v>140</v>
      </c>
      <c r="E161" s="41"/>
      <c r="F161" s="219" t="s">
        <v>196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140</v>
      </c>
      <c r="AU161" s="18" t="s">
        <v>81</v>
      </c>
    </row>
    <row r="162" s="13" customFormat="1">
      <c r="A162" s="13"/>
      <c r="B162" s="223"/>
      <c r="C162" s="224"/>
      <c r="D162" s="225" t="s">
        <v>142</v>
      </c>
      <c r="E162" s="226" t="s">
        <v>19</v>
      </c>
      <c r="F162" s="227" t="s">
        <v>197</v>
      </c>
      <c r="G162" s="224"/>
      <c r="H162" s="226" t="s">
        <v>19</v>
      </c>
      <c r="I162" s="228"/>
      <c r="J162" s="224"/>
      <c r="K162" s="224"/>
      <c r="L162" s="229"/>
      <c r="M162" s="230"/>
      <c r="N162" s="231"/>
      <c r="O162" s="231"/>
      <c r="P162" s="231"/>
      <c r="Q162" s="231"/>
      <c r="R162" s="231"/>
      <c r="S162" s="231"/>
      <c r="T162" s="23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3" t="s">
        <v>142</v>
      </c>
      <c r="AU162" s="233" t="s">
        <v>81</v>
      </c>
      <c r="AV162" s="13" t="s">
        <v>77</v>
      </c>
      <c r="AW162" s="13" t="s">
        <v>33</v>
      </c>
      <c r="AX162" s="13" t="s">
        <v>72</v>
      </c>
      <c r="AY162" s="233" t="s">
        <v>132</v>
      </c>
    </row>
    <row r="163" s="14" customFormat="1">
      <c r="A163" s="14"/>
      <c r="B163" s="234"/>
      <c r="C163" s="235"/>
      <c r="D163" s="225" t="s">
        <v>142</v>
      </c>
      <c r="E163" s="236" t="s">
        <v>19</v>
      </c>
      <c r="F163" s="237" t="s">
        <v>198</v>
      </c>
      <c r="G163" s="235"/>
      <c r="H163" s="238">
        <v>1.44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4" t="s">
        <v>142</v>
      </c>
      <c r="AU163" s="244" t="s">
        <v>81</v>
      </c>
      <c r="AV163" s="14" t="s">
        <v>81</v>
      </c>
      <c r="AW163" s="14" t="s">
        <v>33</v>
      </c>
      <c r="AX163" s="14" t="s">
        <v>72</v>
      </c>
      <c r="AY163" s="244" t="s">
        <v>132</v>
      </c>
    </row>
    <row r="164" s="13" customFormat="1">
      <c r="A164" s="13"/>
      <c r="B164" s="223"/>
      <c r="C164" s="224"/>
      <c r="D164" s="225" t="s">
        <v>142</v>
      </c>
      <c r="E164" s="226" t="s">
        <v>19</v>
      </c>
      <c r="F164" s="227" t="s">
        <v>199</v>
      </c>
      <c r="G164" s="224"/>
      <c r="H164" s="226" t="s">
        <v>19</v>
      </c>
      <c r="I164" s="228"/>
      <c r="J164" s="224"/>
      <c r="K164" s="224"/>
      <c r="L164" s="229"/>
      <c r="M164" s="230"/>
      <c r="N164" s="231"/>
      <c r="O164" s="231"/>
      <c r="P164" s="231"/>
      <c r="Q164" s="231"/>
      <c r="R164" s="231"/>
      <c r="S164" s="231"/>
      <c r="T164" s="23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3" t="s">
        <v>142</v>
      </c>
      <c r="AU164" s="233" t="s">
        <v>81</v>
      </c>
      <c r="AV164" s="13" t="s">
        <v>77</v>
      </c>
      <c r="AW164" s="13" t="s">
        <v>33</v>
      </c>
      <c r="AX164" s="13" t="s">
        <v>72</v>
      </c>
      <c r="AY164" s="233" t="s">
        <v>132</v>
      </c>
    </row>
    <row r="165" s="14" customFormat="1">
      <c r="A165" s="14"/>
      <c r="B165" s="234"/>
      <c r="C165" s="235"/>
      <c r="D165" s="225" t="s">
        <v>142</v>
      </c>
      <c r="E165" s="236" t="s">
        <v>19</v>
      </c>
      <c r="F165" s="237" t="s">
        <v>200</v>
      </c>
      <c r="G165" s="235"/>
      <c r="H165" s="238">
        <v>2.52</v>
      </c>
      <c r="I165" s="239"/>
      <c r="J165" s="235"/>
      <c r="K165" s="235"/>
      <c r="L165" s="240"/>
      <c r="M165" s="241"/>
      <c r="N165" s="242"/>
      <c r="O165" s="242"/>
      <c r="P165" s="242"/>
      <c r="Q165" s="242"/>
      <c r="R165" s="242"/>
      <c r="S165" s="242"/>
      <c r="T165" s="24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4" t="s">
        <v>142</v>
      </c>
      <c r="AU165" s="244" t="s">
        <v>81</v>
      </c>
      <c r="AV165" s="14" t="s">
        <v>81</v>
      </c>
      <c r="AW165" s="14" t="s">
        <v>33</v>
      </c>
      <c r="AX165" s="14" t="s">
        <v>72</v>
      </c>
      <c r="AY165" s="244" t="s">
        <v>132</v>
      </c>
    </row>
    <row r="166" s="13" customFormat="1">
      <c r="A166" s="13"/>
      <c r="B166" s="223"/>
      <c r="C166" s="224"/>
      <c r="D166" s="225" t="s">
        <v>142</v>
      </c>
      <c r="E166" s="226" t="s">
        <v>19</v>
      </c>
      <c r="F166" s="227" t="s">
        <v>201</v>
      </c>
      <c r="G166" s="224"/>
      <c r="H166" s="226" t="s">
        <v>19</v>
      </c>
      <c r="I166" s="228"/>
      <c r="J166" s="224"/>
      <c r="K166" s="224"/>
      <c r="L166" s="229"/>
      <c r="M166" s="230"/>
      <c r="N166" s="231"/>
      <c r="O166" s="231"/>
      <c r="P166" s="231"/>
      <c r="Q166" s="231"/>
      <c r="R166" s="231"/>
      <c r="S166" s="231"/>
      <c r="T166" s="23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3" t="s">
        <v>142</v>
      </c>
      <c r="AU166" s="233" t="s">
        <v>81</v>
      </c>
      <c r="AV166" s="13" t="s">
        <v>77</v>
      </c>
      <c r="AW166" s="13" t="s">
        <v>33</v>
      </c>
      <c r="AX166" s="13" t="s">
        <v>72</v>
      </c>
      <c r="AY166" s="233" t="s">
        <v>132</v>
      </c>
    </row>
    <row r="167" s="14" customFormat="1">
      <c r="A167" s="14"/>
      <c r="B167" s="234"/>
      <c r="C167" s="235"/>
      <c r="D167" s="225" t="s">
        <v>142</v>
      </c>
      <c r="E167" s="236" t="s">
        <v>19</v>
      </c>
      <c r="F167" s="237" t="s">
        <v>202</v>
      </c>
      <c r="G167" s="235"/>
      <c r="H167" s="238">
        <v>2.3999999999999999</v>
      </c>
      <c r="I167" s="239"/>
      <c r="J167" s="235"/>
      <c r="K167" s="235"/>
      <c r="L167" s="240"/>
      <c r="M167" s="241"/>
      <c r="N167" s="242"/>
      <c r="O167" s="242"/>
      <c r="P167" s="242"/>
      <c r="Q167" s="242"/>
      <c r="R167" s="242"/>
      <c r="S167" s="242"/>
      <c r="T167" s="24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4" t="s">
        <v>142</v>
      </c>
      <c r="AU167" s="244" t="s">
        <v>81</v>
      </c>
      <c r="AV167" s="14" t="s">
        <v>81</v>
      </c>
      <c r="AW167" s="14" t="s">
        <v>33</v>
      </c>
      <c r="AX167" s="14" t="s">
        <v>72</v>
      </c>
      <c r="AY167" s="244" t="s">
        <v>132</v>
      </c>
    </row>
    <row r="168" s="15" customFormat="1">
      <c r="A168" s="15"/>
      <c r="B168" s="245"/>
      <c r="C168" s="246"/>
      <c r="D168" s="225" t="s">
        <v>142</v>
      </c>
      <c r="E168" s="247" t="s">
        <v>19</v>
      </c>
      <c r="F168" s="248" t="s">
        <v>152</v>
      </c>
      <c r="G168" s="246"/>
      <c r="H168" s="249">
        <v>6.3600000000000003</v>
      </c>
      <c r="I168" s="250"/>
      <c r="J168" s="246"/>
      <c r="K168" s="246"/>
      <c r="L168" s="251"/>
      <c r="M168" s="252"/>
      <c r="N168" s="253"/>
      <c r="O168" s="253"/>
      <c r="P168" s="253"/>
      <c r="Q168" s="253"/>
      <c r="R168" s="253"/>
      <c r="S168" s="253"/>
      <c r="T168" s="254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55" t="s">
        <v>142</v>
      </c>
      <c r="AU168" s="255" t="s">
        <v>81</v>
      </c>
      <c r="AV168" s="15" t="s">
        <v>87</v>
      </c>
      <c r="AW168" s="15" t="s">
        <v>33</v>
      </c>
      <c r="AX168" s="15" t="s">
        <v>77</v>
      </c>
      <c r="AY168" s="255" t="s">
        <v>132</v>
      </c>
    </row>
    <row r="169" s="12" customFormat="1" ht="22.8" customHeight="1">
      <c r="A169" s="12"/>
      <c r="B169" s="189"/>
      <c r="C169" s="190"/>
      <c r="D169" s="191" t="s">
        <v>71</v>
      </c>
      <c r="E169" s="203" t="s">
        <v>203</v>
      </c>
      <c r="F169" s="203" t="s">
        <v>204</v>
      </c>
      <c r="G169" s="190"/>
      <c r="H169" s="190"/>
      <c r="I169" s="193"/>
      <c r="J169" s="204">
        <f>BK169</f>
        <v>0</v>
      </c>
      <c r="K169" s="190"/>
      <c r="L169" s="195"/>
      <c r="M169" s="196"/>
      <c r="N169" s="197"/>
      <c r="O169" s="197"/>
      <c r="P169" s="198">
        <f>SUM(P170:P393)</f>
        <v>0</v>
      </c>
      <c r="Q169" s="197"/>
      <c r="R169" s="198">
        <f>SUM(R170:R393)</f>
        <v>134.94855500000003</v>
      </c>
      <c r="S169" s="197"/>
      <c r="T169" s="199">
        <f>SUM(T170:T393)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0" t="s">
        <v>77</v>
      </c>
      <c r="AT169" s="201" t="s">
        <v>71</v>
      </c>
      <c r="AU169" s="201" t="s">
        <v>77</v>
      </c>
      <c r="AY169" s="200" t="s">
        <v>132</v>
      </c>
      <c r="BK169" s="202">
        <f>SUM(BK170:BK393)</f>
        <v>0</v>
      </c>
    </row>
    <row r="170" s="2" customFormat="1" ht="24.15" customHeight="1">
      <c r="A170" s="39"/>
      <c r="B170" s="40"/>
      <c r="C170" s="205" t="s">
        <v>203</v>
      </c>
      <c r="D170" s="205" t="s">
        <v>134</v>
      </c>
      <c r="E170" s="206" t="s">
        <v>205</v>
      </c>
      <c r="F170" s="207" t="s">
        <v>206</v>
      </c>
      <c r="G170" s="208" t="s">
        <v>155</v>
      </c>
      <c r="H170" s="209">
        <v>53.412999999999997</v>
      </c>
      <c r="I170" s="210"/>
      <c r="J170" s="211">
        <f>ROUND(I170*H170,2)</f>
        <v>0</v>
      </c>
      <c r="K170" s="207" t="s">
        <v>138</v>
      </c>
      <c r="L170" s="45"/>
      <c r="M170" s="212" t="s">
        <v>19</v>
      </c>
      <c r="N170" s="213" t="s">
        <v>43</v>
      </c>
      <c r="O170" s="85"/>
      <c r="P170" s="214">
        <f>O170*H170</f>
        <v>0</v>
      </c>
      <c r="Q170" s="214">
        <v>0.00020000000000000001</v>
      </c>
      <c r="R170" s="214">
        <f>Q170*H170</f>
        <v>0.0106826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87</v>
      </c>
      <c r="AT170" s="216" t="s">
        <v>134</v>
      </c>
      <c r="AU170" s="216" t="s">
        <v>81</v>
      </c>
      <c r="AY170" s="18" t="s">
        <v>132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77</v>
      </c>
      <c r="BK170" s="217">
        <f>ROUND(I170*H170,2)</f>
        <v>0</v>
      </c>
      <c r="BL170" s="18" t="s">
        <v>87</v>
      </c>
      <c r="BM170" s="216" t="s">
        <v>207</v>
      </c>
    </row>
    <row r="171" s="2" customFormat="1">
      <c r="A171" s="39"/>
      <c r="B171" s="40"/>
      <c r="C171" s="41"/>
      <c r="D171" s="218" t="s">
        <v>140</v>
      </c>
      <c r="E171" s="41"/>
      <c r="F171" s="219" t="s">
        <v>208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140</v>
      </c>
      <c r="AU171" s="18" t="s">
        <v>81</v>
      </c>
    </row>
    <row r="172" s="13" customFormat="1">
      <c r="A172" s="13"/>
      <c r="B172" s="223"/>
      <c r="C172" s="224"/>
      <c r="D172" s="225" t="s">
        <v>142</v>
      </c>
      <c r="E172" s="226" t="s">
        <v>19</v>
      </c>
      <c r="F172" s="227" t="s">
        <v>209</v>
      </c>
      <c r="G172" s="224"/>
      <c r="H172" s="226" t="s">
        <v>19</v>
      </c>
      <c r="I172" s="228"/>
      <c r="J172" s="224"/>
      <c r="K172" s="224"/>
      <c r="L172" s="229"/>
      <c r="M172" s="230"/>
      <c r="N172" s="231"/>
      <c r="O172" s="231"/>
      <c r="P172" s="231"/>
      <c r="Q172" s="231"/>
      <c r="R172" s="231"/>
      <c r="S172" s="231"/>
      <c r="T172" s="23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3" t="s">
        <v>142</v>
      </c>
      <c r="AU172" s="233" t="s">
        <v>81</v>
      </c>
      <c r="AV172" s="13" t="s">
        <v>77</v>
      </c>
      <c r="AW172" s="13" t="s">
        <v>33</v>
      </c>
      <c r="AX172" s="13" t="s">
        <v>72</v>
      </c>
      <c r="AY172" s="233" t="s">
        <v>132</v>
      </c>
    </row>
    <row r="173" s="13" customFormat="1">
      <c r="A173" s="13"/>
      <c r="B173" s="223"/>
      <c r="C173" s="224"/>
      <c r="D173" s="225" t="s">
        <v>142</v>
      </c>
      <c r="E173" s="226" t="s">
        <v>19</v>
      </c>
      <c r="F173" s="227" t="s">
        <v>143</v>
      </c>
      <c r="G173" s="224"/>
      <c r="H173" s="226" t="s">
        <v>19</v>
      </c>
      <c r="I173" s="228"/>
      <c r="J173" s="224"/>
      <c r="K173" s="224"/>
      <c r="L173" s="229"/>
      <c r="M173" s="230"/>
      <c r="N173" s="231"/>
      <c r="O173" s="231"/>
      <c r="P173" s="231"/>
      <c r="Q173" s="231"/>
      <c r="R173" s="231"/>
      <c r="S173" s="231"/>
      <c r="T173" s="23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3" t="s">
        <v>142</v>
      </c>
      <c r="AU173" s="233" t="s">
        <v>81</v>
      </c>
      <c r="AV173" s="13" t="s">
        <v>77</v>
      </c>
      <c r="AW173" s="13" t="s">
        <v>33</v>
      </c>
      <c r="AX173" s="13" t="s">
        <v>72</v>
      </c>
      <c r="AY173" s="233" t="s">
        <v>132</v>
      </c>
    </row>
    <row r="174" s="13" customFormat="1">
      <c r="A174" s="13"/>
      <c r="B174" s="223"/>
      <c r="C174" s="224"/>
      <c r="D174" s="225" t="s">
        <v>142</v>
      </c>
      <c r="E174" s="226" t="s">
        <v>19</v>
      </c>
      <c r="F174" s="227" t="s">
        <v>165</v>
      </c>
      <c r="G174" s="224"/>
      <c r="H174" s="226" t="s">
        <v>19</v>
      </c>
      <c r="I174" s="228"/>
      <c r="J174" s="224"/>
      <c r="K174" s="224"/>
      <c r="L174" s="229"/>
      <c r="M174" s="230"/>
      <c r="N174" s="231"/>
      <c r="O174" s="231"/>
      <c r="P174" s="231"/>
      <c r="Q174" s="231"/>
      <c r="R174" s="231"/>
      <c r="S174" s="231"/>
      <c r="T174" s="23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3" t="s">
        <v>142</v>
      </c>
      <c r="AU174" s="233" t="s">
        <v>81</v>
      </c>
      <c r="AV174" s="13" t="s">
        <v>77</v>
      </c>
      <c r="AW174" s="13" t="s">
        <v>33</v>
      </c>
      <c r="AX174" s="13" t="s">
        <v>72</v>
      </c>
      <c r="AY174" s="233" t="s">
        <v>132</v>
      </c>
    </row>
    <row r="175" s="14" customFormat="1">
      <c r="A175" s="14"/>
      <c r="B175" s="234"/>
      <c r="C175" s="235"/>
      <c r="D175" s="225" t="s">
        <v>142</v>
      </c>
      <c r="E175" s="236" t="s">
        <v>19</v>
      </c>
      <c r="F175" s="237" t="s">
        <v>210</v>
      </c>
      <c r="G175" s="235"/>
      <c r="H175" s="238">
        <v>1.3180000000000001</v>
      </c>
      <c r="I175" s="239"/>
      <c r="J175" s="235"/>
      <c r="K175" s="235"/>
      <c r="L175" s="240"/>
      <c r="M175" s="241"/>
      <c r="N175" s="242"/>
      <c r="O175" s="242"/>
      <c r="P175" s="242"/>
      <c r="Q175" s="242"/>
      <c r="R175" s="242"/>
      <c r="S175" s="242"/>
      <c r="T175" s="24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4" t="s">
        <v>142</v>
      </c>
      <c r="AU175" s="244" t="s">
        <v>81</v>
      </c>
      <c r="AV175" s="14" t="s">
        <v>81</v>
      </c>
      <c r="AW175" s="14" t="s">
        <v>33</v>
      </c>
      <c r="AX175" s="14" t="s">
        <v>72</v>
      </c>
      <c r="AY175" s="244" t="s">
        <v>132</v>
      </c>
    </row>
    <row r="176" s="13" customFormat="1">
      <c r="A176" s="13"/>
      <c r="B176" s="223"/>
      <c r="C176" s="224"/>
      <c r="D176" s="225" t="s">
        <v>142</v>
      </c>
      <c r="E176" s="226" t="s">
        <v>19</v>
      </c>
      <c r="F176" s="227" t="s">
        <v>167</v>
      </c>
      <c r="G176" s="224"/>
      <c r="H176" s="226" t="s">
        <v>19</v>
      </c>
      <c r="I176" s="228"/>
      <c r="J176" s="224"/>
      <c r="K176" s="224"/>
      <c r="L176" s="229"/>
      <c r="M176" s="230"/>
      <c r="N176" s="231"/>
      <c r="O176" s="231"/>
      <c r="P176" s="231"/>
      <c r="Q176" s="231"/>
      <c r="R176" s="231"/>
      <c r="S176" s="231"/>
      <c r="T176" s="23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3" t="s">
        <v>142</v>
      </c>
      <c r="AU176" s="233" t="s">
        <v>81</v>
      </c>
      <c r="AV176" s="13" t="s">
        <v>77</v>
      </c>
      <c r="AW176" s="13" t="s">
        <v>33</v>
      </c>
      <c r="AX176" s="13" t="s">
        <v>72</v>
      </c>
      <c r="AY176" s="233" t="s">
        <v>132</v>
      </c>
    </row>
    <row r="177" s="14" customFormat="1">
      <c r="A177" s="14"/>
      <c r="B177" s="234"/>
      <c r="C177" s="235"/>
      <c r="D177" s="225" t="s">
        <v>142</v>
      </c>
      <c r="E177" s="236" t="s">
        <v>19</v>
      </c>
      <c r="F177" s="237" t="s">
        <v>211</v>
      </c>
      <c r="G177" s="235"/>
      <c r="H177" s="238">
        <v>0.46300000000000002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4" t="s">
        <v>142</v>
      </c>
      <c r="AU177" s="244" t="s">
        <v>81</v>
      </c>
      <c r="AV177" s="14" t="s">
        <v>81</v>
      </c>
      <c r="AW177" s="14" t="s">
        <v>33</v>
      </c>
      <c r="AX177" s="14" t="s">
        <v>72</v>
      </c>
      <c r="AY177" s="244" t="s">
        <v>132</v>
      </c>
    </row>
    <row r="178" s="13" customFormat="1">
      <c r="A178" s="13"/>
      <c r="B178" s="223"/>
      <c r="C178" s="224"/>
      <c r="D178" s="225" t="s">
        <v>142</v>
      </c>
      <c r="E178" s="226" t="s">
        <v>19</v>
      </c>
      <c r="F178" s="227" t="s">
        <v>144</v>
      </c>
      <c r="G178" s="224"/>
      <c r="H178" s="226" t="s">
        <v>19</v>
      </c>
      <c r="I178" s="228"/>
      <c r="J178" s="224"/>
      <c r="K178" s="224"/>
      <c r="L178" s="229"/>
      <c r="M178" s="230"/>
      <c r="N178" s="231"/>
      <c r="O178" s="231"/>
      <c r="P178" s="231"/>
      <c r="Q178" s="231"/>
      <c r="R178" s="231"/>
      <c r="S178" s="231"/>
      <c r="T178" s="23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3" t="s">
        <v>142</v>
      </c>
      <c r="AU178" s="233" t="s">
        <v>81</v>
      </c>
      <c r="AV178" s="13" t="s">
        <v>77</v>
      </c>
      <c r="AW178" s="13" t="s">
        <v>33</v>
      </c>
      <c r="AX178" s="13" t="s">
        <v>72</v>
      </c>
      <c r="AY178" s="233" t="s">
        <v>132</v>
      </c>
    </row>
    <row r="179" s="14" customFormat="1">
      <c r="A179" s="14"/>
      <c r="B179" s="234"/>
      <c r="C179" s="235"/>
      <c r="D179" s="225" t="s">
        <v>142</v>
      </c>
      <c r="E179" s="236" t="s">
        <v>19</v>
      </c>
      <c r="F179" s="237" t="s">
        <v>212</v>
      </c>
      <c r="G179" s="235"/>
      <c r="H179" s="238">
        <v>13.348000000000001</v>
      </c>
      <c r="I179" s="239"/>
      <c r="J179" s="235"/>
      <c r="K179" s="235"/>
      <c r="L179" s="240"/>
      <c r="M179" s="241"/>
      <c r="N179" s="242"/>
      <c r="O179" s="242"/>
      <c r="P179" s="242"/>
      <c r="Q179" s="242"/>
      <c r="R179" s="242"/>
      <c r="S179" s="242"/>
      <c r="T179" s="24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4" t="s">
        <v>142</v>
      </c>
      <c r="AU179" s="244" t="s">
        <v>81</v>
      </c>
      <c r="AV179" s="14" t="s">
        <v>81</v>
      </c>
      <c r="AW179" s="14" t="s">
        <v>33</v>
      </c>
      <c r="AX179" s="14" t="s">
        <v>72</v>
      </c>
      <c r="AY179" s="244" t="s">
        <v>132</v>
      </c>
    </row>
    <row r="180" s="14" customFormat="1">
      <c r="A180" s="14"/>
      <c r="B180" s="234"/>
      <c r="C180" s="235"/>
      <c r="D180" s="225" t="s">
        <v>142</v>
      </c>
      <c r="E180" s="236" t="s">
        <v>19</v>
      </c>
      <c r="F180" s="237" t="s">
        <v>213</v>
      </c>
      <c r="G180" s="235"/>
      <c r="H180" s="238">
        <v>3.5600000000000001</v>
      </c>
      <c r="I180" s="239"/>
      <c r="J180" s="235"/>
      <c r="K180" s="235"/>
      <c r="L180" s="240"/>
      <c r="M180" s="241"/>
      <c r="N180" s="242"/>
      <c r="O180" s="242"/>
      <c r="P180" s="242"/>
      <c r="Q180" s="242"/>
      <c r="R180" s="242"/>
      <c r="S180" s="242"/>
      <c r="T180" s="24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4" t="s">
        <v>142</v>
      </c>
      <c r="AU180" s="244" t="s">
        <v>81</v>
      </c>
      <c r="AV180" s="14" t="s">
        <v>81</v>
      </c>
      <c r="AW180" s="14" t="s">
        <v>33</v>
      </c>
      <c r="AX180" s="14" t="s">
        <v>72</v>
      </c>
      <c r="AY180" s="244" t="s">
        <v>132</v>
      </c>
    </row>
    <row r="181" s="14" customFormat="1">
      <c r="A181" s="14"/>
      <c r="B181" s="234"/>
      <c r="C181" s="235"/>
      <c r="D181" s="225" t="s">
        <v>142</v>
      </c>
      <c r="E181" s="236" t="s">
        <v>19</v>
      </c>
      <c r="F181" s="237" t="s">
        <v>214</v>
      </c>
      <c r="G181" s="235"/>
      <c r="H181" s="238">
        <v>4.7000000000000002</v>
      </c>
      <c r="I181" s="239"/>
      <c r="J181" s="235"/>
      <c r="K181" s="235"/>
      <c r="L181" s="240"/>
      <c r="M181" s="241"/>
      <c r="N181" s="242"/>
      <c r="O181" s="242"/>
      <c r="P181" s="242"/>
      <c r="Q181" s="242"/>
      <c r="R181" s="242"/>
      <c r="S181" s="242"/>
      <c r="T181" s="24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4" t="s">
        <v>142</v>
      </c>
      <c r="AU181" s="244" t="s">
        <v>81</v>
      </c>
      <c r="AV181" s="14" t="s">
        <v>81</v>
      </c>
      <c r="AW181" s="14" t="s">
        <v>33</v>
      </c>
      <c r="AX181" s="14" t="s">
        <v>72</v>
      </c>
      <c r="AY181" s="244" t="s">
        <v>132</v>
      </c>
    </row>
    <row r="182" s="14" customFormat="1">
      <c r="A182" s="14"/>
      <c r="B182" s="234"/>
      <c r="C182" s="235"/>
      <c r="D182" s="225" t="s">
        <v>142</v>
      </c>
      <c r="E182" s="236" t="s">
        <v>19</v>
      </c>
      <c r="F182" s="237" t="s">
        <v>215</v>
      </c>
      <c r="G182" s="235"/>
      <c r="H182" s="238">
        <v>5.7149999999999999</v>
      </c>
      <c r="I182" s="239"/>
      <c r="J182" s="235"/>
      <c r="K182" s="235"/>
      <c r="L182" s="240"/>
      <c r="M182" s="241"/>
      <c r="N182" s="242"/>
      <c r="O182" s="242"/>
      <c r="P182" s="242"/>
      <c r="Q182" s="242"/>
      <c r="R182" s="242"/>
      <c r="S182" s="242"/>
      <c r="T182" s="24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4" t="s">
        <v>142</v>
      </c>
      <c r="AU182" s="244" t="s">
        <v>81</v>
      </c>
      <c r="AV182" s="14" t="s">
        <v>81</v>
      </c>
      <c r="AW182" s="14" t="s">
        <v>33</v>
      </c>
      <c r="AX182" s="14" t="s">
        <v>72</v>
      </c>
      <c r="AY182" s="244" t="s">
        <v>132</v>
      </c>
    </row>
    <row r="183" s="13" customFormat="1">
      <c r="A183" s="13"/>
      <c r="B183" s="223"/>
      <c r="C183" s="224"/>
      <c r="D183" s="225" t="s">
        <v>142</v>
      </c>
      <c r="E183" s="226" t="s">
        <v>19</v>
      </c>
      <c r="F183" s="227" t="s">
        <v>173</v>
      </c>
      <c r="G183" s="224"/>
      <c r="H183" s="226" t="s">
        <v>19</v>
      </c>
      <c r="I183" s="228"/>
      <c r="J183" s="224"/>
      <c r="K183" s="224"/>
      <c r="L183" s="229"/>
      <c r="M183" s="230"/>
      <c r="N183" s="231"/>
      <c r="O183" s="231"/>
      <c r="P183" s="231"/>
      <c r="Q183" s="231"/>
      <c r="R183" s="231"/>
      <c r="S183" s="231"/>
      <c r="T183" s="23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3" t="s">
        <v>142</v>
      </c>
      <c r="AU183" s="233" t="s">
        <v>81</v>
      </c>
      <c r="AV183" s="13" t="s">
        <v>77</v>
      </c>
      <c r="AW183" s="13" t="s">
        <v>33</v>
      </c>
      <c r="AX183" s="13" t="s">
        <v>72</v>
      </c>
      <c r="AY183" s="233" t="s">
        <v>132</v>
      </c>
    </row>
    <row r="184" s="14" customFormat="1">
      <c r="A184" s="14"/>
      <c r="B184" s="234"/>
      <c r="C184" s="235"/>
      <c r="D184" s="225" t="s">
        <v>142</v>
      </c>
      <c r="E184" s="236" t="s">
        <v>19</v>
      </c>
      <c r="F184" s="237" t="s">
        <v>216</v>
      </c>
      <c r="G184" s="235"/>
      <c r="H184" s="238">
        <v>1.335</v>
      </c>
      <c r="I184" s="239"/>
      <c r="J184" s="235"/>
      <c r="K184" s="235"/>
      <c r="L184" s="240"/>
      <c r="M184" s="241"/>
      <c r="N184" s="242"/>
      <c r="O184" s="242"/>
      <c r="P184" s="242"/>
      <c r="Q184" s="242"/>
      <c r="R184" s="242"/>
      <c r="S184" s="242"/>
      <c r="T184" s="24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4" t="s">
        <v>142</v>
      </c>
      <c r="AU184" s="244" t="s">
        <v>81</v>
      </c>
      <c r="AV184" s="14" t="s">
        <v>81</v>
      </c>
      <c r="AW184" s="14" t="s">
        <v>33</v>
      </c>
      <c r="AX184" s="14" t="s">
        <v>72</v>
      </c>
      <c r="AY184" s="244" t="s">
        <v>132</v>
      </c>
    </row>
    <row r="185" s="13" customFormat="1">
      <c r="A185" s="13"/>
      <c r="B185" s="223"/>
      <c r="C185" s="224"/>
      <c r="D185" s="225" t="s">
        <v>142</v>
      </c>
      <c r="E185" s="226" t="s">
        <v>19</v>
      </c>
      <c r="F185" s="227" t="s">
        <v>148</v>
      </c>
      <c r="G185" s="224"/>
      <c r="H185" s="226" t="s">
        <v>19</v>
      </c>
      <c r="I185" s="228"/>
      <c r="J185" s="224"/>
      <c r="K185" s="224"/>
      <c r="L185" s="229"/>
      <c r="M185" s="230"/>
      <c r="N185" s="231"/>
      <c r="O185" s="231"/>
      <c r="P185" s="231"/>
      <c r="Q185" s="231"/>
      <c r="R185" s="231"/>
      <c r="S185" s="231"/>
      <c r="T185" s="23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3" t="s">
        <v>142</v>
      </c>
      <c r="AU185" s="233" t="s">
        <v>81</v>
      </c>
      <c r="AV185" s="13" t="s">
        <v>77</v>
      </c>
      <c r="AW185" s="13" t="s">
        <v>33</v>
      </c>
      <c r="AX185" s="13" t="s">
        <v>72</v>
      </c>
      <c r="AY185" s="233" t="s">
        <v>132</v>
      </c>
    </row>
    <row r="186" s="14" customFormat="1">
      <c r="A186" s="14"/>
      <c r="B186" s="234"/>
      <c r="C186" s="235"/>
      <c r="D186" s="225" t="s">
        <v>142</v>
      </c>
      <c r="E186" s="236" t="s">
        <v>19</v>
      </c>
      <c r="F186" s="237" t="s">
        <v>217</v>
      </c>
      <c r="G186" s="235"/>
      <c r="H186" s="238">
        <v>7.0129999999999999</v>
      </c>
      <c r="I186" s="239"/>
      <c r="J186" s="235"/>
      <c r="K186" s="235"/>
      <c r="L186" s="240"/>
      <c r="M186" s="241"/>
      <c r="N186" s="242"/>
      <c r="O186" s="242"/>
      <c r="P186" s="242"/>
      <c r="Q186" s="242"/>
      <c r="R186" s="242"/>
      <c r="S186" s="242"/>
      <c r="T186" s="24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4" t="s">
        <v>142</v>
      </c>
      <c r="AU186" s="244" t="s">
        <v>81</v>
      </c>
      <c r="AV186" s="14" t="s">
        <v>81</v>
      </c>
      <c r="AW186" s="14" t="s">
        <v>33</v>
      </c>
      <c r="AX186" s="14" t="s">
        <v>72</v>
      </c>
      <c r="AY186" s="244" t="s">
        <v>132</v>
      </c>
    </row>
    <row r="187" s="14" customFormat="1">
      <c r="A187" s="14"/>
      <c r="B187" s="234"/>
      <c r="C187" s="235"/>
      <c r="D187" s="225" t="s">
        <v>142</v>
      </c>
      <c r="E187" s="236" t="s">
        <v>19</v>
      </c>
      <c r="F187" s="237" t="s">
        <v>176</v>
      </c>
      <c r="G187" s="235"/>
      <c r="H187" s="238">
        <v>2.1699999999999999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4" t="s">
        <v>142</v>
      </c>
      <c r="AU187" s="244" t="s">
        <v>81</v>
      </c>
      <c r="AV187" s="14" t="s">
        <v>81</v>
      </c>
      <c r="AW187" s="14" t="s">
        <v>33</v>
      </c>
      <c r="AX187" s="14" t="s">
        <v>72</v>
      </c>
      <c r="AY187" s="244" t="s">
        <v>132</v>
      </c>
    </row>
    <row r="188" s="13" customFormat="1">
      <c r="A188" s="13"/>
      <c r="B188" s="223"/>
      <c r="C188" s="224"/>
      <c r="D188" s="225" t="s">
        <v>142</v>
      </c>
      <c r="E188" s="226" t="s">
        <v>19</v>
      </c>
      <c r="F188" s="227" t="s">
        <v>150</v>
      </c>
      <c r="G188" s="224"/>
      <c r="H188" s="226" t="s">
        <v>19</v>
      </c>
      <c r="I188" s="228"/>
      <c r="J188" s="224"/>
      <c r="K188" s="224"/>
      <c r="L188" s="229"/>
      <c r="M188" s="230"/>
      <c r="N188" s="231"/>
      <c r="O188" s="231"/>
      <c r="P188" s="231"/>
      <c r="Q188" s="231"/>
      <c r="R188" s="231"/>
      <c r="S188" s="231"/>
      <c r="T188" s="23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3" t="s">
        <v>142</v>
      </c>
      <c r="AU188" s="233" t="s">
        <v>81</v>
      </c>
      <c r="AV188" s="13" t="s">
        <v>77</v>
      </c>
      <c r="AW188" s="13" t="s">
        <v>33</v>
      </c>
      <c r="AX188" s="13" t="s">
        <v>72</v>
      </c>
      <c r="AY188" s="233" t="s">
        <v>132</v>
      </c>
    </row>
    <row r="189" s="14" customFormat="1">
      <c r="A189" s="14"/>
      <c r="B189" s="234"/>
      <c r="C189" s="235"/>
      <c r="D189" s="225" t="s">
        <v>142</v>
      </c>
      <c r="E189" s="236" t="s">
        <v>19</v>
      </c>
      <c r="F189" s="237" t="s">
        <v>218</v>
      </c>
      <c r="G189" s="235"/>
      <c r="H189" s="238">
        <v>4.9000000000000004</v>
      </c>
      <c r="I189" s="239"/>
      <c r="J189" s="235"/>
      <c r="K189" s="235"/>
      <c r="L189" s="240"/>
      <c r="M189" s="241"/>
      <c r="N189" s="242"/>
      <c r="O189" s="242"/>
      <c r="P189" s="242"/>
      <c r="Q189" s="242"/>
      <c r="R189" s="242"/>
      <c r="S189" s="242"/>
      <c r="T189" s="24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4" t="s">
        <v>142</v>
      </c>
      <c r="AU189" s="244" t="s">
        <v>81</v>
      </c>
      <c r="AV189" s="14" t="s">
        <v>81</v>
      </c>
      <c r="AW189" s="14" t="s">
        <v>33</v>
      </c>
      <c r="AX189" s="14" t="s">
        <v>72</v>
      </c>
      <c r="AY189" s="244" t="s">
        <v>132</v>
      </c>
    </row>
    <row r="190" s="14" customFormat="1">
      <c r="A190" s="14"/>
      <c r="B190" s="234"/>
      <c r="C190" s="235"/>
      <c r="D190" s="225" t="s">
        <v>142</v>
      </c>
      <c r="E190" s="236" t="s">
        <v>19</v>
      </c>
      <c r="F190" s="237" t="s">
        <v>178</v>
      </c>
      <c r="G190" s="235"/>
      <c r="H190" s="238">
        <v>2.2200000000000002</v>
      </c>
      <c r="I190" s="239"/>
      <c r="J190" s="235"/>
      <c r="K190" s="235"/>
      <c r="L190" s="240"/>
      <c r="M190" s="241"/>
      <c r="N190" s="242"/>
      <c r="O190" s="242"/>
      <c r="P190" s="242"/>
      <c r="Q190" s="242"/>
      <c r="R190" s="242"/>
      <c r="S190" s="242"/>
      <c r="T190" s="24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4" t="s">
        <v>142</v>
      </c>
      <c r="AU190" s="244" t="s">
        <v>81</v>
      </c>
      <c r="AV190" s="14" t="s">
        <v>81</v>
      </c>
      <c r="AW190" s="14" t="s">
        <v>33</v>
      </c>
      <c r="AX190" s="14" t="s">
        <v>72</v>
      </c>
      <c r="AY190" s="244" t="s">
        <v>132</v>
      </c>
    </row>
    <row r="191" s="13" customFormat="1">
      <c r="A191" s="13"/>
      <c r="B191" s="223"/>
      <c r="C191" s="224"/>
      <c r="D191" s="225" t="s">
        <v>142</v>
      </c>
      <c r="E191" s="226" t="s">
        <v>19</v>
      </c>
      <c r="F191" s="227" t="s">
        <v>179</v>
      </c>
      <c r="G191" s="224"/>
      <c r="H191" s="226" t="s">
        <v>19</v>
      </c>
      <c r="I191" s="228"/>
      <c r="J191" s="224"/>
      <c r="K191" s="224"/>
      <c r="L191" s="229"/>
      <c r="M191" s="230"/>
      <c r="N191" s="231"/>
      <c r="O191" s="231"/>
      <c r="P191" s="231"/>
      <c r="Q191" s="231"/>
      <c r="R191" s="231"/>
      <c r="S191" s="231"/>
      <c r="T191" s="23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3" t="s">
        <v>142</v>
      </c>
      <c r="AU191" s="233" t="s">
        <v>81</v>
      </c>
      <c r="AV191" s="13" t="s">
        <v>77</v>
      </c>
      <c r="AW191" s="13" t="s">
        <v>33</v>
      </c>
      <c r="AX191" s="13" t="s">
        <v>72</v>
      </c>
      <c r="AY191" s="233" t="s">
        <v>132</v>
      </c>
    </row>
    <row r="192" s="14" customFormat="1">
      <c r="A192" s="14"/>
      <c r="B192" s="234"/>
      <c r="C192" s="235"/>
      <c r="D192" s="225" t="s">
        <v>142</v>
      </c>
      <c r="E192" s="236" t="s">
        <v>19</v>
      </c>
      <c r="F192" s="237" t="s">
        <v>219</v>
      </c>
      <c r="G192" s="235"/>
      <c r="H192" s="238">
        <v>5.1379999999999999</v>
      </c>
      <c r="I192" s="239"/>
      <c r="J192" s="235"/>
      <c r="K192" s="235"/>
      <c r="L192" s="240"/>
      <c r="M192" s="241"/>
      <c r="N192" s="242"/>
      <c r="O192" s="242"/>
      <c r="P192" s="242"/>
      <c r="Q192" s="242"/>
      <c r="R192" s="242"/>
      <c r="S192" s="242"/>
      <c r="T192" s="24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4" t="s">
        <v>142</v>
      </c>
      <c r="AU192" s="244" t="s">
        <v>81</v>
      </c>
      <c r="AV192" s="14" t="s">
        <v>81</v>
      </c>
      <c r="AW192" s="14" t="s">
        <v>33</v>
      </c>
      <c r="AX192" s="14" t="s">
        <v>72</v>
      </c>
      <c r="AY192" s="244" t="s">
        <v>132</v>
      </c>
    </row>
    <row r="193" s="13" customFormat="1">
      <c r="A193" s="13"/>
      <c r="B193" s="223"/>
      <c r="C193" s="224"/>
      <c r="D193" s="225" t="s">
        <v>142</v>
      </c>
      <c r="E193" s="226" t="s">
        <v>19</v>
      </c>
      <c r="F193" s="227" t="s">
        <v>160</v>
      </c>
      <c r="G193" s="224"/>
      <c r="H193" s="226" t="s">
        <v>19</v>
      </c>
      <c r="I193" s="228"/>
      <c r="J193" s="224"/>
      <c r="K193" s="224"/>
      <c r="L193" s="229"/>
      <c r="M193" s="230"/>
      <c r="N193" s="231"/>
      <c r="O193" s="231"/>
      <c r="P193" s="231"/>
      <c r="Q193" s="231"/>
      <c r="R193" s="231"/>
      <c r="S193" s="231"/>
      <c r="T193" s="23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3" t="s">
        <v>142</v>
      </c>
      <c r="AU193" s="233" t="s">
        <v>81</v>
      </c>
      <c r="AV193" s="13" t="s">
        <v>77</v>
      </c>
      <c r="AW193" s="13" t="s">
        <v>33</v>
      </c>
      <c r="AX193" s="13" t="s">
        <v>72</v>
      </c>
      <c r="AY193" s="233" t="s">
        <v>132</v>
      </c>
    </row>
    <row r="194" s="14" customFormat="1">
      <c r="A194" s="14"/>
      <c r="B194" s="234"/>
      <c r="C194" s="235"/>
      <c r="D194" s="225" t="s">
        <v>142</v>
      </c>
      <c r="E194" s="236" t="s">
        <v>19</v>
      </c>
      <c r="F194" s="237" t="s">
        <v>220</v>
      </c>
      <c r="G194" s="235"/>
      <c r="H194" s="238">
        <v>1.5329999999999999</v>
      </c>
      <c r="I194" s="239"/>
      <c r="J194" s="235"/>
      <c r="K194" s="235"/>
      <c r="L194" s="240"/>
      <c r="M194" s="241"/>
      <c r="N194" s="242"/>
      <c r="O194" s="242"/>
      <c r="P194" s="242"/>
      <c r="Q194" s="242"/>
      <c r="R194" s="242"/>
      <c r="S194" s="242"/>
      <c r="T194" s="24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4" t="s">
        <v>142</v>
      </c>
      <c r="AU194" s="244" t="s">
        <v>81</v>
      </c>
      <c r="AV194" s="14" t="s">
        <v>81</v>
      </c>
      <c r="AW194" s="14" t="s">
        <v>33</v>
      </c>
      <c r="AX194" s="14" t="s">
        <v>72</v>
      </c>
      <c r="AY194" s="244" t="s">
        <v>132</v>
      </c>
    </row>
    <row r="195" s="15" customFormat="1">
      <c r="A195" s="15"/>
      <c r="B195" s="245"/>
      <c r="C195" s="246"/>
      <c r="D195" s="225" t="s">
        <v>142</v>
      </c>
      <c r="E195" s="247" t="s">
        <v>19</v>
      </c>
      <c r="F195" s="248" t="s">
        <v>152</v>
      </c>
      <c r="G195" s="246"/>
      <c r="H195" s="249">
        <v>53.412999999999997</v>
      </c>
      <c r="I195" s="250"/>
      <c r="J195" s="246"/>
      <c r="K195" s="246"/>
      <c r="L195" s="251"/>
      <c r="M195" s="252"/>
      <c r="N195" s="253"/>
      <c r="O195" s="253"/>
      <c r="P195" s="253"/>
      <c r="Q195" s="253"/>
      <c r="R195" s="253"/>
      <c r="S195" s="253"/>
      <c r="T195" s="254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55" t="s">
        <v>142</v>
      </c>
      <c r="AU195" s="255" t="s">
        <v>81</v>
      </c>
      <c r="AV195" s="15" t="s">
        <v>87</v>
      </c>
      <c r="AW195" s="15" t="s">
        <v>33</v>
      </c>
      <c r="AX195" s="15" t="s">
        <v>77</v>
      </c>
      <c r="AY195" s="255" t="s">
        <v>132</v>
      </c>
    </row>
    <row r="196" s="2" customFormat="1" ht="33" customHeight="1">
      <c r="A196" s="39"/>
      <c r="B196" s="40"/>
      <c r="C196" s="205" t="s">
        <v>221</v>
      </c>
      <c r="D196" s="205" t="s">
        <v>134</v>
      </c>
      <c r="E196" s="206" t="s">
        <v>222</v>
      </c>
      <c r="F196" s="207" t="s">
        <v>223</v>
      </c>
      <c r="G196" s="208" t="s">
        <v>155</v>
      </c>
      <c r="H196" s="209">
        <v>359.334</v>
      </c>
      <c r="I196" s="210"/>
      <c r="J196" s="211">
        <f>ROUND(I196*H196,2)</f>
        <v>0</v>
      </c>
      <c r="K196" s="207" t="s">
        <v>138</v>
      </c>
      <c r="L196" s="45"/>
      <c r="M196" s="212" t="s">
        <v>19</v>
      </c>
      <c r="N196" s="213" t="s">
        <v>43</v>
      </c>
      <c r="O196" s="85"/>
      <c r="P196" s="214">
        <f>O196*H196</f>
        <v>0</v>
      </c>
      <c r="Q196" s="214">
        <v>0.0073499999999999998</v>
      </c>
      <c r="R196" s="214">
        <f>Q196*H196</f>
        <v>2.6411048999999998</v>
      </c>
      <c r="S196" s="214">
        <v>0</v>
      </c>
      <c r="T196" s="215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6" t="s">
        <v>87</v>
      </c>
      <c r="AT196" s="216" t="s">
        <v>134</v>
      </c>
      <c r="AU196" s="216" t="s">
        <v>81</v>
      </c>
      <c r="AY196" s="18" t="s">
        <v>132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8" t="s">
        <v>77</v>
      </c>
      <c r="BK196" s="217">
        <f>ROUND(I196*H196,2)</f>
        <v>0</v>
      </c>
      <c r="BL196" s="18" t="s">
        <v>87</v>
      </c>
      <c r="BM196" s="216" t="s">
        <v>224</v>
      </c>
    </row>
    <row r="197" s="2" customFormat="1">
      <c r="A197" s="39"/>
      <c r="B197" s="40"/>
      <c r="C197" s="41"/>
      <c r="D197" s="218" t="s">
        <v>140</v>
      </c>
      <c r="E197" s="41"/>
      <c r="F197" s="219" t="s">
        <v>225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140</v>
      </c>
      <c r="AU197" s="18" t="s">
        <v>81</v>
      </c>
    </row>
    <row r="198" s="14" customFormat="1">
      <c r="A198" s="14"/>
      <c r="B198" s="234"/>
      <c r="C198" s="235"/>
      <c r="D198" s="225" t="s">
        <v>142</v>
      </c>
      <c r="E198" s="236" t="s">
        <v>19</v>
      </c>
      <c r="F198" s="237" t="s">
        <v>226</v>
      </c>
      <c r="G198" s="235"/>
      <c r="H198" s="238">
        <v>359.334</v>
      </c>
      <c r="I198" s="239"/>
      <c r="J198" s="235"/>
      <c r="K198" s="235"/>
      <c r="L198" s="240"/>
      <c r="M198" s="241"/>
      <c r="N198" s="242"/>
      <c r="O198" s="242"/>
      <c r="P198" s="242"/>
      <c r="Q198" s="242"/>
      <c r="R198" s="242"/>
      <c r="S198" s="242"/>
      <c r="T198" s="24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4" t="s">
        <v>142</v>
      </c>
      <c r="AU198" s="244" t="s">
        <v>81</v>
      </c>
      <c r="AV198" s="14" t="s">
        <v>81</v>
      </c>
      <c r="AW198" s="14" t="s">
        <v>33</v>
      </c>
      <c r="AX198" s="14" t="s">
        <v>72</v>
      </c>
      <c r="AY198" s="244" t="s">
        <v>132</v>
      </c>
    </row>
    <row r="199" s="15" customFormat="1">
      <c r="A199" s="15"/>
      <c r="B199" s="245"/>
      <c r="C199" s="246"/>
      <c r="D199" s="225" t="s">
        <v>142</v>
      </c>
      <c r="E199" s="247" t="s">
        <v>19</v>
      </c>
      <c r="F199" s="248" t="s">
        <v>152</v>
      </c>
      <c r="G199" s="246"/>
      <c r="H199" s="249">
        <v>359.334</v>
      </c>
      <c r="I199" s="250"/>
      <c r="J199" s="246"/>
      <c r="K199" s="246"/>
      <c r="L199" s="251"/>
      <c r="M199" s="252"/>
      <c r="N199" s="253"/>
      <c r="O199" s="253"/>
      <c r="P199" s="253"/>
      <c r="Q199" s="253"/>
      <c r="R199" s="253"/>
      <c r="S199" s="253"/>
      <c r="T199" s="254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55" t="s">
        <v>142</v>
      </c>
      <c r="AU199" s="255" t="s">
        <v>81</v>
      </c>
      <c r="AV199" s="15" t="s">
        <v>87</v>
      </c>
      <c r="AW199" s="15" t="s">
        <v>33</v>
      </c>
      <c r="AX199" s="15" t="s">
        <v>77</v>
      </c>
      <c r="AY199" s="255" t="s">
        <v>132</v>
      </c>
    </row>
    <row r="200" s="2" customFormat="1" ht="37.8" customHeight="1">
      <c r="A200" s="39"/>
      <c r="B200" s="40"/>
      <c r="C200" s="205" t="s">
        <v>227</v>
      </c>
      <c r="D200" s="205" t="s">
        <v>134</v>
      </c>
      <c r="E200" s="206" t="s">
        <v>228</v>
      </c>
      <c r="F200" s="207" t="s">
        <v>229</v>
      </c>
      <c r="G200" s="208" t="s">
        <v>155</v>
      </c>
      <c r="H200" s="209">
        <v>34.619999999999997</v>
      </c>
      <c r="I200" s="210"/>
      <c r="J200" s="211">
        <f>ROUND(I200*H200,2)</f>
        <v>0</v>
      </c>
      <c r="K200" s="207" t="s">
        <v>138</v>
      </c>
      <c r="L200" s="45"/>
      <c r="M200" s="212" t="s">
        <v>19</v>
      </c>
      <c r="N200" s="213" t="s">
        <v>43</v>
      </c>
      <c r="O200" s="85"/>
      <c r="P200" s="214">
        <f>O200*H200</f>
        <v>0</v>
      </c>
      <c r="Q200" s="214">
        <v>0.0043800000000000002</v>
      </c>
      <c r="R200" s="214">
        <f>Q200*H200</f>
        <v>0.15163560000000001</v>
      </c>
      <c r="S200" s="214">
        <v>0</v>
      </c>
      <c r="T200" s="21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6" t="s">
        <v>87</v>
      </c>
      <c r="AT200" s="216" t="s">
        <v>134</v>
      </c>
      <c r="AU200" s="216" t="s">
        <v>81</v>
      </c>
      <c r="AY200" s="18" t="s">
        <v>132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8" t="s">
        <v>77</v>
      </c>
      <c r="BK200" s="217">
        <f>ROUND(I200*H200,2)</f>
        <v>0</v>
      </c>
      <c r="BL200" s="18" t="s">
        <v>87</v>
      </c>
      <c r="BM200" s="216" t="s">
        <v>230</v>
      </c>
    </row>
    <row r="201" s="2" customFormat="1">
      <c r="A201" s="39"/>
      <c r="B201" s="40"/>
      <c r="C201" s="41"/>
      <c r="D201" s="218" t="s">
        <v>140</v>
      </c>
      <c r="E201" s="41"/>
      <c r="F201" s="219" t="s">
        <v>231</v>
      </c>
      <c r="G201" s="41"/>
      <c r="H201" s="41"/>
      <c r="I201" s="220"/>
      <c r="J201" s="41"/>
      <c r="K201" s="41"/>
      <c r="L201" s="45"/>
      <c r="M201" s="221"/>
      <c r="N201" s="222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140</v>
      </c>
      <c r="AU201" s="18" t="s">
        <v>81</v>
      </c>
    </row>
    <row r="202" s="13" customFormat="1">
      <c r="A202" s="13"/>
      <c r="B202" s="223"/>
      <c r="C202" s="224"/>
      <c r="D202" s="225" t="s">
        <v>142</v>
      </c>
      <c r="E202" s="226" t="s">
        <v>19</v>
      </c>
      <c r="F202" s="227" t="s">
        <v>232</v>
      </c>
      <c r="G202" s="224"/>
      <c r="H202" s="226" t="s">
        <v>19</v>
      </c>
      <c r="I202" s="228"/>
      <c r="J202" s="224"/>
      <c r="K202" s="224"/>
      <c r="L202" s="229"/>
      <c r="M202" s="230"/>
      <c r="N202" s="231"/>
      <c r="O202" s="231"/>
      <c r="P202" s="231"/>
      <c r="Q202" s="231"/>
      <c r="R202" s="231"/>
      <c r="S202" s="231"/>
      <c r="T202" s="23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3" t="s">
        <v>142</v>
      </c>
      <c r="AU202" s="233" t="s">
        <v>81</v>
      </c>
      <c r="AV202" s="13" t="s">
        <v>77</v>
      </c>
      <c r="AW202" s="13" t="s">
        <v>33</v>
      </c>
      <c r="AX202" s="13" t="s">
        <v>72</v>
      </c>
      <c r="AY202" s="233" t="s">
        <v>132</v>
      </c>
    </row>
    <row r="203" s="13" customFormat="1">
      <c r="A203" s="13"/>
      <c r="B203" s="223"/>
      <c r="C203" s="224"/>
      <c r="D203" s="225" t="s">
        <v>142</v>
      </c>
      <c r="E203" s="226" t="s">
        <v>19</v>
      </c>
      <c r="F203" s="227" t="s">
        <v>197</v>
      </c>
      <c r="G203" s="224"/>
      <c r="H203" s="226" t="s">
        <v>19</v>
      </c>
      <c r="I203" s="228"/>
      <c r="J203" s="224"/>
      <c r="K203" s="224"/>
      <c r="L203" s="229"/>
      <c r="M203" s="230"/>
      <c r="N203" s="231"/>
      <c r="O203" s="231"/>
      <c r="P203" s="231"/>
      <c r="Q203" s="231"/>
      <c r="R203" s="231"/>
      <c r="S203" s="231"/>
      <c r="T203" s="23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3" t="s">
        <v>142</v>
      </c>
      <c r="AU203" s="233" t="s">
        <v>81</v>
      </c>
      <c r="AV203" s="13" t="s">
        <v>77</v>
      </c>
      <c r="AW203" s="13" t="s">
        <v>33</v>
      </c>
      <c r="AX203" s="13" t="s">
        <v>72</v>
      </c>
      <c r="AY203" s="233" t="s">
        <v>132</v>
      </c>
    </row>
    <row r="204" s="14" customFormat="1">
      <c r="A204" s="14"/>
      <c r="B204" s="234"/>
      <c r="C204" s="235"/>
      <c r="D204" s="225" t="s">
        <v>142</v>
      </c>
      <c r="E204" s="236" t="s">
        <v>19</v>
      </c>
      <c r="F204" s="237" t="s">
        <v>233</v>
      </c>
      <c r="G204" s="235"/>
      <c r="H204" s="238">
        <v>2.8799999999999999</v>
      </c>
      <c r="I204" s="239"/>
      <c r="J204" s="235"/>
      <c r="K204" s="235"/>
      <c r="L204" s="240"/>
      <c r="M204" s="241"/>
      <c r="N204" s="242"/>
      <c r="O204" s="242"/>
      <c r="P204" s="242"/>
      <c r="Q204" s="242"/>
      <c r="R204" s="242"/>
      <c r="S204" s="242"/>
      <c r="T204" s="24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4" t="s">
        <v>142</v>
      </c>
      <c r="AU204" s="244" t="s">
        <v>81</v>
      </c>
      <c r="AV204" s="14" t="s">
        <v>81</v>
      </c>
      <c r="AW204" s="14" t="s">
        <v>33</v>
      </c>
      <c r="AX204" s="14" t="s">
        <v>72</v>
      </c>
      <c r="AY204" s="244" t="s">
        <v>132</v>
      </c>
    </row>
    <row r="205" s="13" customFormat="1">
      <c r="A205" s="13"/>
      <c r="B205" s="223"/>
      <c r="C205" s="224"/>
      <c r="D205" s="225" t="s">
        <v>142</v>
      </c>
      <c r="E205" s="226" t="s">
        <v>19</v>
      </c>
      <c r="F205" s="227" t="s">
        <v>199</v>
      </c>
      <c r="G205" s="224"/>
      <c r="H205" s="226" t="s">
        <v>19</v>
      </c>
      <c r="I205" s="228"/>
      <c r="J205" s="224"/>
      <c r="K205" s="224"/>
      <c r="L205" s="229"/>
      <c r="M205" s="230"/>
      <c r="N205" s="231"/>
      <c r="O205" s="231"/>
      <c r="P205" s="231"/>
      <c r="Q205" s="231"/>
      <c r="R205" s="231"/>
      <c r="S205" s="231"/>
      <c r="T205" s="23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3" t="s">
        <v>142</v>
      </c>
      <c r="AU205" s="233" t="s">
        <v>81</v>
      </c>
      <c r="AV205" s="13" t="s">
        <v>77</v>
      </c>
      <c r="AW205" s="13" t="s">
        <v>33</v>
      </c>
      <c r="AX205" s="13" t="s">
        <v>72</v>
      </c>
      <c r="AY205" s="233" t="s">
        <v>132</v>
      </c>
    </row>
    <row r="206" s="14" customFormat="1">
      <c r="A206" s="14"/>
      <c r="B206" s="234"/>
      <c r="C206" s="235"/>
      <c r="D206" s="225" t="s">
        <v>142</v>
      </c>
      <c r="E206" s="236" t="s">
        <v>19</v>
      </c>
      <c r="F206" s="237" t="s">
        <v>234</v>
      </c>
      <c r="G206" s="235"/>
      <c r="H206" s="238">
        <v>5.04</v>
      </c>
      <c r="I206" s="239"/>
      <c r="J206" s="235"/>
      <c r="K206" s="235"/>
      <c r="L206" s="240"/>
      <c r="M206" s="241"/>
      <c r="N206" s="242"/>
      <c r="O206" s="242"/>
      <c r="P206" s="242"/>
      <c r="Q206" s="242"/>
      <c r="R206" s="242"/>
      <c r="S206" s="242"/>
      <c r="T206" s="24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4" t="s">
        <v>142</v>
      </c>
      <c r="AU206" s="244" t="s">
        <v>81</v>
      </c>
      <c r="AV206" s="14" t="s">
        <v>81</v>
      </c>
      <c r="AW206" s="14" t="s">
        <v>33</v>
      </c>
      <c r="AX206" s="14" t="s">
        <v>72</v>
      </c>
      <c r="AY206" s="244" t="s">
        <v>132</v>
      </c>
    </row>
    <row r="207" s="13" customFormat="1">
      <c r="A207" s="13"/>
      <c r="B207" s="223"/>
      <c r="C207" s="224"/>
      <c r="D207" s="225" t="s">
        <v>142</v>
      </c>
      <c r="E207" s="226" t="s">
        <v>19</v>
      </c>
      <c r="F207" s="227" t="s">
        <v>201</v>
      </c>
      <c r="G207" s="224"/>
      <c r="H207" s="226" t="s">
        <v>19</v>
      </c>
      <c r="I207" s="228"/>
      <c r="J207" s="224"/>
      <c r="K207" s="224"/>
      <c r="L207" s="229"/>
      <c r="M207" s="230"/>
      <c r="N207" s="231"/>
      <c r="O207" s="231"/>
      <c r="P207" s="231"/>
      <c r="Q207" s="231"/>
      <c r="R207" s="231"/>
      <c r="S207" s="231"/>
      <c r="T207" s="23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3" t="s">
        <v>142</v>
      </c>
      <c r="AU207" s="233" t="s">
        <v>81</v>
      </c>
      <c r="AV207" s="13" t="s">
        <v>77</v>
      </c>
      <c r="AW207" s="13" t="s">
        <v>33</v>
      </c>
      <c r="AX207" s="13" t="s">
        <v>72</v>
      </c>
      <c r="AY207" s="233" t="s">
        <v>132</v>
      </c>
    </row>
    <row r="208" s="14" customFormat="1">
      <c r="A208" s="14"/>
      <c r="B208" s="234"/>
      <c r="C208" s="235"/>
      <c r="D208" s="225" t="s">
        <v>142</v>
      </c>
      <c r="E208" s="236" t="s">
        <v>19</v>
      </c>
      <c r="F208" s="237" t="s">
        <v>235</v>
      </c>
      <c r="G208" s="235"/>
      <c r="H208" s="238">
        <v>4.7999999999999998</v>
      </c>
      <c r="I208" s="239"/>
      <c r="J208" s="235"/>
      <c r="K208" s="235"/>
      <c r="L208" s="240"/>
      <c r="M208" s="241"/>
      <c r="N208" s="242"/>
      <c r="O208" s="242"/>
      <c r="P208" s="242"/>
      <c r="Q208" s="242"/>
      <c r="R208" s="242"/>
      <c r="S208" s="242"/>
      <c r="T208" s="24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4" t="s">
        <v>142</v>
      </c>
      <c r="AU208" s="244" t="s">
        <v>81</v>
      </c>
      <c r="AV208" s="14" t="s">
        <v>81</v>
      </c>
      <c r="AW208" s="14" t="s">
        <v>33</v>
      </c>
      <c r="AX208" s="14" t="s">
        <v>72</v>
      </c>
      <c r="AY208" s="244" t="s">
        <v>132</v>
      </c>
    </row>
    <row r="209" s="13" customFormat="1">
      <c r="A209" s="13"/>
      <c r="B209" s="223"/>
      <c r="C209" s="224"/>
      <c r="D209" s="225" t="s">
        <v>142</v>
      </c>
      <c r="E209" s="226" t="s">
        <v>19</v>
      </c>
      <c r="F209" s="227" t="s">
        <v>236</v>
      </c>
      <c r="G209" s="224"/>
      <c r="H209" s="226" t="s">
        <v>19</v>
      </c>
      <c r="I209" s="228"/>
      <c r="J209" s="224"/>
      <c r="K209" s="224"/>
      <c r="L209" s="229"/>
      <c r="M209" s="230"/>
      <c r="N209" s="231"/>
      <c r="O209" s="231"/>
      <c r="P209" s="231"/>
      <c r="Q209" s="231"/>
      <c r="R209" s="231"/>
      <c r="S209" s="231"/>
      <c r="T209" s="23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3" t="s">
        <v>142</v>
      </c>
      <c r="AU209" s="233" t="s">
        <v>81</v>
      </c>
      <c r="AV209" s="13" t="s">
        <v>77</v>
      </c>
      <c r="AW209" s="13" t="s">
        <v>33</v>
      </c>
      <c r="AX209" s="13" t="s">
        <v>72</v>
      </c>
      <c r="AY209" s="233" t="s">
        <v>132</v>
      </c>
    </row>
    <row r="210" s="13" customFormat="1">
      <c r="A210" s="13"/>
      <c r="B210" s="223"/>
      <c r="C210" s="224"/>
      <c r="D210" s="225" t="s">
        <v>142</v>
      </c>
      <c r="E210" s="226" t="s">
        <v>19</v>
      </c>
      <c r="F210" s="227" t="s">
        <v>187</v>
      </c>
      <c r="G210" s="224"/>
      <c r="H210" s="226" t="s">
        <v>19</v>
      </c>
      <c r="I210" s="228"/>
      <c r="J210" s="224"/>
      <c r="K210" s="224"/>
      <c r="L210" s="229"/>
      <c r="M210" s="230"/>
      <c r="N210" s="231"/>
      <c r="O210" s="231"/>
      <c r="P210" s="231"/>
      <c r="Q210" s="231"/>
      <c r="R210" s="231"/>
      <c r="S210" s="231"/>
      <c r="T210" s="23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3" t="s">
        <v>142</v>
      </c>
      <c r="AU210" s="233" t="s">
        <v>81</v>
      </c>
      <c r="AV210" s="13" t="s">
        <v>77</v>
      </c>
      <c r="AW210" s="13" t="s">
        <v>33</v>
      </c>
      <c r="AX210" s="13" t="s">
        <v>72</v>
      </c>
      <c r="AY210" s="233" t="s">
        <v>132</v>
      </c>
    </row>
    <row r="211" s="13" customFormat="1">
      <c r="A211" s="13"/>
      <c r="B211" s="223"/>
      <c r="C211" s="224"/>
      <c r="D211" s="225" t="s">
        <v>142</v>
      </c>
      <c r="E211" s="226" t="s">
        <v>19</v>
      </c>
      <c r="F211" s="227" t="s">
        <v>237</v>
      </c>
      <c r="G211" s="224"/>
      <c r="H211" s="226" t="s">
        <v>19</v>
      </c>
      <c r="I211" s="228"/>
      <c r="J211" s="224"/>
      <c r="K211" s="224"/>
      <c r="L211" s="229"/>
      <c r="M211" s="230"/>
      <c r="N211" s="231"/>
      <c r="O211" s="231"/>
      <c r="P211" s="231"/>
      <c r="Q211" s="231"/>
      <c r="R211" s="231"/>
      <c r="S211" s="231"/>
      <c r="T211" s="23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3" t="s">
        <v>142</v>
      </c>
      <c r="AU211" s="233" t="s">
        <v>81</v>
      </c>
      <c r="AV211" s="13" t="s">
        <v>77</v>
      </c>
      <c r="AW211" s="13" t="s">
        <v>33</v>
      </c>
      <c r="AX211" s="13" t="s">
        <v>72</v>
      </c>
      <c r="AY211" s="233" t="s">
        <v>132</v>
      </c>
    </row>
    <row r="212" s="13" customFormat="1">
      <c r="A212" s="13"/>
      <c r="B212" s="223"/>
      <c r="C212" s="224"/>
      <c r="D212" s="225" t="s">
        <v>142</v>
      </c>
      <c r="E212" s="226" t="s">
        <v>19</v>
      </c>
      <c r="F212" s="227" t="s">
        <v>189</v>
      </c>
      <c r="G212" s="224"/>
      <c r="H212" s="226" t="s">
        <v>19</v>
      </c>
      <c r="I212" s="228"/>
      <c r="J212" s="224"/>
      <c r="K212" s="224"/>
      <c r="L212" s="229"/>
      <c r="M212" s="230"/>
      <c r="N212" s="231"/>
      <c r="O212" s="231"/>
      <c r="P212" s="231"/>
      <c r="Q212" s="231"/>
      <c r="R212" s="231"/>
      <c r="S212" s="231"/>
      <c r="T212" s="23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3" t="s">
        <v>142</v>
      </c>
      <c r="AU212" s="233" t="s">
        <v>81</v>
      </c>
      <c r="AV212" s="13" t="s">
        <v>77</v>
      </c>
      <c r="AW212" s="13" t="s">
        <v>33</v>
      </c>
      <c r="AX212" s="13" t="s">
        <v>72</v>
      </c>
      <c r="AY212" s="233" t="s">
        <v>132</v>
      </c>
    </row>
    <row r="213" s="14" customFormat="1">
      <c r="A213" s="14"/>
      <c r="B213" s="234"/>
      <c r="C213" s="235"/>
      <c r="D213" s="225" t="s">
        <v>142</v>
      </c>
      <c r="E213" s="236" t="s">
        <v>19</v>
      </c>
      <c r="F213" s="237" t="s">
        <v>238</v>
      </c>
      <c r="G213" s="235"/>
      <c r="H213" s="238">
        <v>8.6999999999999993</v>
      </c>
      <c r="I213" s="239"/>
      <c r="J213" s="235"/>
      <c r="K213" s="235"/>
      <c r="L213" s="240"/>
      <c r="M213" s="241"/>
      <c r="N213" s="242"/>
      <c r="O213" s="242"/>
      <c r="P213" s="242"/>
      <c r="Q213" s="242"/>
      <c r="R213" s="242"/>
      <c r="S213" s="242"/>
      <c r="T213" s="24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4" t="s">
        <v>142</v>
      </c>
      <c r="AU213" s="244" t="s">
        <v>81</v>
      </c>
      <c r="AV213" s="14" t="s">
        <v>81</v>
      </c>
      <c r="AW213" s="14" t="s">
        <v>33</v>
      </c>
      <c r="AX213" s="14" t="s">
        <v>72</v>
      </c>
      <c r="AY213" s="244" t="s">
        <v>132</v>
      </c>
    </row>
    <row r="214" s="14" customFormat="1">
      <c r="A214" s="14"/>
      <c r="B214" s="234"/>
      <c r="C214" s="235"/>
      <c r="D214" s="225" t="s">
        <v>142</v>
      </c>
      <c r="E214" s="236" t="s">
        <v>19</v>
      </c>
      <c r="F214" s="237" t="s">
        <v>239</v>
      </c>
      <c r="G214" s="235"/>
      <c r="H214" s="238">
        <v>13.199999999999999</v>
      </c>
      <c r="I214" s="239"/>
      <c r="J214" s="235"/>
      <c r="K214" s="235"/>
      <c r="L214" s="240"/>
      <c r="M214" s="241"/>
      <c r="N214" s="242"/>
      <c r="O214" s="242"/>
      <c r="P214" s="242"/>
      <c r="Q214" s="242"/>
      <c r="R214" s="242"/>
      <c r="S214" s="242"/>
      <c r="T214" s="24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4" t="s">
        <v>142</v>
      </c>
      <c r="AU214" s="244" t="s">
        <v>81</v>
      </c>
      <c r="AV214" s="14" t="s">
        <v>81</v>
      </c>
      <c r="AW214" s="14" t="s">
        <v>33</v>
      </c>
      <c r="AX214" s="14" t="s">
        <v>72</v>
      </c>
      <c r="AY214" s="244" t="s">
        <v>132</v>
      </c>
    </row>
    <row r="215" s="15" customFormat="1">
      <c r="A215" s="15"/>
      <c r="B215" s="245"/>
      <c r="C215" s="246"/>
      <c r="D215" s="225" t="s">
        <v>142</v>
      </c>
      <c r="E215" s="247" t="s">
        <v>19</v>
      </c>
      <c r="F215" s="248" t="s">
        <v>152</v>
      </c>
      <c r="G215" s="246"/>
      <c r="H215" s="249">
        <v>34.619999999999997</v>
      </c>
      <c r="I215" s="250"/>
      <c r="J215" s="246"/>
      <c r="K215" s="246"/>
      <c r="L215" s="251"/>
      <c r="M215" s="252"/>
      <c r="N215" s="253"/>
      <c r="O215" s="253"/>
      <c r="P215" s="253"/>
      <c r="Q215" s="253"/>
      <c r="R215" s="253"/>
      <c r="S215" s="253"/>
      <c r="T215" s="254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55" t="s">
        <v>142</v>
      </c>
      <c r="AU215" s="255" t="s">
        <v>81</v>
      </c>
      <c r="AV215" s="15" t="s">
        <v>87</v>
      </c>
      <c r="AW215" s="15" t="s">
        <v>33</v>
      </c>
      <c r="AX215" s="15" t="s">
        <v>77</v>
      </c>
      <c r="AY215" s="255" t="s">
        <v>132</v>
      </c>
    </row>
    <row r="216" s="2" customFormat="1" ht="24.15" customHeight="1">
      <c r="A216" s="39"/>
      <c r="B216" s="40"/>
      <c r="C216" s="205" t="s">
        <v>240</v>
      </c>
      <c r="D216" s="205" t="s">
        <v>134</v>
      </c>
      <c r="E216" s="206" t="s">
        <v>241</v>
      </c>
      <c r="F216" s="207" t="s">
        <v>242</v>
      </c>
      <c r="G216" s="208" t="s">
        <v>155</v>
      </c>
      <c r="H216" s="209">
        <v>34.619999999999997</v>
      </c>
      <c r="I216" s="210"/>
      <c r="J216" s="211">
        <f>ROUND(I216*H216,2)</f>
        <v>0</v>
      </c>
      <c r="K216" s="207" t="s">
        <v>138</v>
      </c>
      <c r="L216" s="45"/>
      <c r="M216" s="212" t="s">
        <v>19</v>
      </c>
      <c r="N216" s="213" t="s">
        <v>43</v>
      </c>
      <c r="O216" s="85"/>
      <c r="P216" s="214">
        <f>O216*H216</f>
        <v>0</v>
      </c>
      <c r="Q216" s="214">
        <v>0.0040000000000000001</v>
      </c>
      <c r="R216" s="214">
        <f>Q216*H216</f>
        <v>0.13847999999999999</v>
      </c>
      <c r="S216" s="214">
        <v>0</v>
      </c>
      <c r="T216" s="215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6" t="s">
        <v>87</v>
      </c>
      <c r="AT216" s="216" t="s">
        <v>134</v>
      </c>
      <c r="AU216" s="216" t="s">
        <v>81</v>
      </c>
      <c r="AY216" s="18" t="s">
        <v>132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8" t="s">
        <v>77</v>
      </c>
      <c r="BK216" s="217">
        <f>ROUND(I216*H216,2)</f>
        <v>0</v>
      </c>
      <c r="BL216" s="18" t="s">
        <v>87</v>
      </c>
      <c r="BM216" s="216" t="s">
        <v>243</v>
      </c>
    </row>
    <row r="217" s="2" customFormat="1">
      <c r="A217" s="39"/>
      <c r="B217" s="40"/>
      <c r="C217" s="41"/>
      <c r="D217" s="218" t="s">
        <v>140</v>
      </c>
      <c r="E217" s="41"/>
      <c r="F217" s="219" t="s">
        <v>244</v>
      </c>
      <c r="G217" s="41"/>
      <c r="H217" s="41"/>
      <c r="I217" s="220"/>
      <c r="J217" s="41"/>
      <c r="K217" s="41"/>
      <c r="L217" s="45"/>
      <c r="M217" s="221"/>
      <c r="N217" s="222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140</v>
      </c>
      <c r="AU217" s="18" t="s">
        <v>81</v>
      </c>
    </row>
    <row r="218" s="2" customFormat="1" ht="24.15" customHeight="1">
      <c r="A218" s="39"/>
      <c r="B218" s="40"/>
      <c r="C218" s="205" t="s">
        <v>245</v>
      </c>
      <c r="D218" s="205" t="s">
        <v>134</v>
      </c>
      <c r="E218" s="206" t="s">
        <v>246</v>
      </c>
      <c r="F218" s="207" t="s">
        <v>247</v>
      </c>
      <c r="G218" s="208" t="s">
        <v>155</v>
      </c>
      <c r="H218" s="209">
        <v>50</v>
      </c>
      <c r="I218" s="210"/>
      <c r="J218" s="211">
        <f>ROUND(I218*H218,2)</f>
        <v>0</v>
      </c>
      <c r="K218" s="207" t="s">
        <v>138</v>
      </c>
      <c r="L218" s="45"/>
      <c r="M218" s="212" t="s">
        <v>19</v>
      </c>
      <c r="N218" s="213" t="s">
        <v>43</v>
      </c>
      <c r="O218" s="85"/>
      <c r="P218" s="214">
        <f>O218*H218</f>
        <v>0</v>
      </c>
      <c r="Q218" s="214">
        <v>0.040629999999999999</v>
      </c>
      <c r="R218" s="214">
        <f>Q218*H218</f>
        <v>2.0314999999999999</v>
      </c>
      <c r="S218" s="214">
        <v>0</v>
      </c>
      <c r="T218" s="21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6" t="s">
        <v>87</v>
      </c>
      <c r="AT218" s="216" t="s">
        <v>134</v>
      </c>
      <c r="AU218" s="216" t="s">
        <v>81</v>
      </c>
      <c r="AY218" s="18" t="s">
        <v>132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8" t="s">
        <v>77</v>
      </c>
      <c r="BK218" s="217">
        <f>ROUND(I218*H218,2)</f>
        <v>0</v>
      </c>
      <c r="BL218" s="18" t="s">
        <v>87</v>
      </c>
      <c r="BM218" s="216" t="s">
        <v>248</v>
      </c>
    </row>
    <row r="219" s="2" customFormat="1">
      <c r="A219" s="39"/>
      <c r="B219" s="40"/>
      <c r="C219" s="41"/>
      <c r="D219" s="218" t="s">
        <v>140</v>
      </c>
      <c r="E219" s="41"/>
      <c r="F219" s="219" t="s">
        <v>249</v>
      </c>
      <c r="G219" s="41"/>
      <c r="H219" s="41"/>
      <c r="I219" s="220"/>
      <c r="J219" s="41"/>
      <c r="K219" s="41"/>
      <c r="L219" s="45"/>
      <c r="M219" s="221"/>
      <c r="N219" s="222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140</v>
      </c>
      <c r="AU219" s="18" t="s">
        <v>81</v>
      </c>
    </row>
    <row r="220" s="13" customFormat="1">
      <c r="A220" s="13"/>
      <c r="B220" s="223"/>
      <c r="C220" s="224"/>
      <c r="D220" s="225" t="s">
        <v>142</v>
      </c>
      <c r="E220" s="226" t="s">
        <v>19</v>
      </c>
      <c r="F220" s="227" t="s">
        <v>250</v>
      </c>
      <c r="G220" s="224"/>
      <c r="H220" s="226" t="s">
        <v>19</v>
      </c>
      <c r="I220" s="228"/>
      <c r="J220" s="224"/>
      <c r="K220" s="224"/>
      <c r="L220" s="229"/>
      <c r="M220" s="230"/>
      <c r="N220" s="231"/>
      <c r="O220" s="231"/>
      <c r="P220" s="231"/>
      <c r="Q220" s="231"/>
      <c r="R220" s="231"/>
      <c r="S220" s="231"/>
      <c r="T220" s="23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3" t="s">
        <v>142</v>
      </c>
      <c r="AU220" s="233" t="s">
        <v>81</v>
      </c>
      <c r="AV220" s="13" t="s">
        <v>77</v>
      </c>
      <c r="AW220" s="13" t="s">
        <v>33</v>
      </c>
      <c r="AX220" s="13" t="s">
        <v>72</v>
      </c>
      <c r="AY220" s="233" t="s">
        <v>132</v>
      </c>
    </row>
    <row r="221" s="14" customFormat="1">
      <c r="A221" s="14"/>
      <c r="B221" s="234"/>
      <c r="C221" s="235"/>
      <c r="D221" s="225" t="s">
        <v>142</v>
      </c>
      <c r="E221" s="236" t="s">
        <v>19</v>
      </c>
      <c r="F221" s="237" t="s">
        <v>251</v>
      </c>
      <c r="G221" s="235"/>
      <c r="H221" s="238">
        <v>50</v>
      </c>
      <c r="I221" s="239"/>
      <c r="J221" s="235"/>
      <c r="K221" s="235"/>
      <c r="L221" s="240"/>
      <c r="M221" s="241"/>
      <c r="N221" s="242"/>
      <c r="O221" s="242"/>
      <c r="P221" s="242"/>
      <c r="Q221" s="242"/>
      <c r="R221" s="242"/>
      <c r="S221" s="242"/>
      <c r="T221" s="24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4" t="s">
        <v>142</v>
      </c>
      <c r="AU221" s="244" t="s">
        <v>81</v>
      </c>
      <c r="AV221" s="14" t="s">
        <v>81</v>
      </c>
      <c r="AW221" s="14" t="s">
        <v>33</v>
      </c>
      <c r="AX221" s="14" t="s">
        <v>72</v>
      </c>
      <c r="AY221" s="244" t="s">
        <v>132</v>
      </c>
    </row>
    <row r="222" s="15" customFormat="1">
      <c r="A222" s="15"/>
      <c r="B222" s="245"/>
      <c r="C222" s="246"/>
      <c r="D222" s="225" t="s">
        <v>142</v>
      </c>
      <c r="E222" s="247" t="s">
        <v>19</v>
      </c>
      <c r="F222" s="248" t="s">
        <v>152</v>
      </c>
      <c r="G222" s="246"/>
      <c r="H222" s="249">
        <v>50</v>
      </c>
      <c r="I222" s="250"/>
      <c r="J222" s="246"/>
      <c r="K222" s="246"/>
      <c r="L222" s="251"/>
      <c r="M222" s="252"/>
      <c r="N222" s="253"/>
      <c r="O222" s="253"/>
      <c r="P222" s="253"/>
      <c r="Q222" s="253"/>
      <c r="R222" s="253"/>
      <c r="S222" s="253"/>
      <c r="T222" s="254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55" t="s">
        <v>142</v>
      </c>
      <c r="AU222" s="255" t="s">
        <v>81</v>
      </c>
      <c r="AV222" s="15" t="s">
        <v>87</v>
      </c>
      <c r="AW222" s="15" t="s">
        <v>33</v>
      </c>
      <c r="AX222" s="15" t="s">
        <v>77</v>
      </c>
      <c r="AY222" s="255" t="s">
        <v>132</v>
      </c>
    </row>
    <row r="223" s="2" customFormat="1" ht="37.8" customHeight="1">
      <c r="A223" s="39"/>
      <c r="B223" s="40"/>
      <c r="C223" s="205" t="s">
        <v>252</v>
      </c>
      <c r="D223" s="205" t="s">
        <v>134</v>
      </c>
      <c r="E223" s="206" t="s">
        <v>253</v>
      </c>
      <c r="F223" s="207" t="s">
        <v>254</v>
      </c>
      <c r="G223" s="208" t="s">
        <v>255</v>
      </c>
      <c r="H223" s="209">
        <v>30</v>
      </c>
      <c r="I223" s="210"/>
      <c r="J223" s="211">
        <f>ROUND(I223*H223,2)</f>
        <v>0</v>
      </c>
      <c r="K223" s="207" t="s">
        <v>138</v>
      </c>
      <c r="L223" s="45"/>
      <c r="M223" s="212" t="s">
        <v>19</v>
      </c>
      <c r="N223" s="213" t="s">
        <v>43</v>
      </c>
      <c r="O223" s="85"/>
      <c r="P223" s="214">
        <f>O223*H223</f>
        <v>0</v>
      </c>
      <c r="Q223" s="214">
        <v>0.041500000000000002</v>
      </c>
      <c r="R223" s="214">
        <f>Q223*H223</f>
        <v>1.2450000000000001</v>
      </c>
      <c r="S223" s="214">
        <v>0</v>
      </c>
      <c r="T223" s="215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6" t="s">
        <v>87</v>
      </c>
      <c r="AT223" s="216" t="s">
        <v>134</v>
      </c>
      <c r="AU223" s="216" t="s">
        <v>81</v>
      </c>
      <c r="AY223" s="18" t="s">
        <v>132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8" t="s">
        <v>77</v>
      </c>
      <c r="BK223" s="217">
        <f>ROUND(I223*H223,2)</f>
        <v>0</v>
      </c>
      <c r="BL223" s="18" t="s">
        <v>87</v>
      </c>
      <c r="BM223" s="216" t="s">
        <v>256</v>
      </c>
    </row>
    <row r="224" s="2" customFormat="1">
      <c r="A224" s="39"/>
      <c r="B224" s="40"/>
      <c r="C224" s="41"/>
      <c r="D224" s="218" t="s">
        <v>140</v>
      </c>
      <c r="E224" s="41"/>
      <c r="F224" s="219" t="s">
        <v>257</v>
      </c>
      <c r="G224" s="41"/>
      <c r="H224" s="41"/>
      <c r="I224" s="220"/>
      <c r="J224" s="41"/>
      <c r="K224" s="41"/>
      <c r="L224" s="45"/>
      <c r="M224" s="221"/>
      <c r="N224" s="222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140</v>
      </c>
      <c r="AU224" s="18" t="s">
        <v>81</v>
      </c>
    </row>
    <row r="225" s="13" customFormat="1">
      <c r="A225" s="13"/>
      <c r="B225" s="223"/>
      <c r="C225" s="224"/>
      <c r="D225" s="225" t="s">
        <v>142</v>
      </c>
      <c r="E225" s="226" t="s">
        <v>19</v>
      </c>
      <c r="F225" s="227" t="s">
        <v>258</v>
      </c>
      <c r="G225" s="224"/>
      <c r="H225" s="226" t="s">
        <v>19</v>
      </c>
      <c r="I225" s="228"/>
      <c r="J225" s="224"/>
      <c r="K225" s="224"/>
      <c r="L225" s="229"/>
      <c r="M225" s="230"/>
      <c r="N225" s="231"/>
      <c r="O225" s="231"/>
      <c r="P225" s="231"/>
      <c r="Q225" s="231"/>
      <c r="R225" s="231"/>
      <c r="S225" s="231"/>
      <c r="T225" s="23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3" t="s">
        <v>142</v>
      </c>
      <c r="AU225" s="233" t="s">
        <v>81</v>
      </c>
      <c r="AV225" s="13" t="s">
        <v>77</v>
      </c>
      <c r="AW225" s="13" t="s">
        <v>33</v>
      </c>
      <c r="AX225" s="13" t="s">
        <v>72</v>
      </c>
      <c r="AY225" s="233" t="s">
        <v>132</v>
      </c>
    </row>
    <row r="226" s="14" customFormat="1">
      <c r="A226" s="14"/>
      <c r="B226" s="234"/>
      <c r="C226" s="235"/>
      <c r="D226" s="225" t="s">
        <v>142</v>
      </c>
      <c r="E226" s="236" t="s">
        <v>19</v>
      </c>
      <c r="F226" s="237" t="s">
        <v>259</v>
      </c>
      <c r="G226" s="235"/>
      <c r="H226" s="238">
        <v>30</v>
      </c>
      <c r="I226" s="239"/>
      <c r="J226" s="235"/>
      <c r="K226" s="235"/>
      <c r="L226" s="240"/>
      <c r="M226" s="241"/>
      <c r="N226" s="242"/>
      <c r="O226" s="242"/>
      <c r="P226" s="242"/>
      <c r="Q226" s="242"/>
      <c r="R226" s="242"/>
      <c r="S226" s="242"/>
      <c r="T226" s="24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4" t="s">
        <v>142</v>
      </c>
      <c r="AU226" s="244" t="s">
        <v>81</v>
      </c>
      <c r="AV226" s="14" t="s">
        <v>81</v>
      </c>
      <c r="AW226" s="14" t="s">
        <v>33</v>
      </c>
      <c r="AX226" s="14" t="s">
        <v>72</v>
      </c>
      <c r="AY226" s="244" t="s">
        <v>132</v>
      </c>
    </row>
    <row r="227" s="15" customFormat="1">
      <c r="A227" s="15"/>
      <c r="B227" s="245"/>
      <c r="C227" s="246"/>
      <c r="D227" s="225" t="s">
        <v>142</v>
      </c>
      <c r="E227" s="247" t="s">
        <v>19</v>
      </c>
      <c r="F227" s="248" t="s">
        <v>152</v>
      </c>
      <c r="G227" s="246"/>
      <c r="H227" s="249">
        <v>30</v>
      </c>
      <c r="I227" s="250"/>
      <c r="J227" s="246"/>
      <c r="K227" s="246"/>
      <c r="L227" s="251"/>
      <c r="M227" s="252"/>
      <c r="N227" s="253"/>
      <c r="O227" s="253"/>
      <c r="P227" s="253"/>
      <c r="Q227" s="253"/>
      <c r="R227" s="253"/>
      <c r="S227" s="253"/>
      <c r="T227" s="254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55" t="s">
        <v>142</v>
      </c>
      <c r="AU227" s="255" t="s">
        <v>81</v>
      </c>
      <c r="AV227" s="15" t="s">
        <v>87</v>
      </c>
      <c r="AW227" s="15" t="s">
        <v>33</v>
      </c>
      <c r="AX227" s="15" t="s">
        <v>77</v>
      </c>
      <c r="AY227" s="255" t="s">
        <v>132</v>
      </c>
    </row>
    <row r="228" s="2" customFormat="1" ht="37.8" customHeight="1">
      <c r="A228" s="39"/>
      <c r="B228" s="40"/>
      <c r="C228" s="205" t="s">
        <v>260</v>
      </c>
      <c r="D228" s="205" t="s">
        <v>134</v>
      </c>
      <c r="E228" s="206" t="s">
        <v>261</v>
      </c>
      <c r="F228" s="207" t="s">
        <v>262</v>
      </c>
      <c r="G228" s="208" t="s">
        <v>155</v>
      </c>
      <c r="H228" s="209">
        <v>359.334</v>
      </c>
      <c r="I228" s="210"/>
      <c r="J228" s="211">
        <f>ROUND(I228*H228,2)</f>
        <v>0</v>
      </c>
      <c r="K228" s="207" t="s">
        <v>138</v>
      </c>
      <c r="L228" s="45"/>
      <c r="M228" s="212" t="s">
        <v>19</v>
      </c>
      <c r="N228" s="213" t="s">
        <v>43</v>
      </c>
      <c r="O228" s="85"/>
      <c r="P228" s="214">
        <f>O228*H228</f>
        <v>0</v>
      </c>
      <c r="Q228" s="214">
        <v>0.021000000000000001</v>
      </c>
      <c r="R228" s="214">
        <f>Q228*H228</f>
        <v>7.5460140000000004</v>
      </c>
      <c r="S228" s="214">
        <v>0</v>
      </c>
      <c r="T228" s="215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6" t="s">
        <v>87</v>
      </c>
      <c r="AT228" s="216" t="s">
        <v>134</v>
      </c>
      <c r="AU228" s="216" t="s">
        <v>81</v>
      </c>
      <c r="AY228" s="18" t="s">
        <v>132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8" t="s">
        <v>77</v>
      </c>
      <c r="BK228" s="217">
        <f>ROUND(I228*H228,2)</f>
        <v>0</v>
      </c>
      <c r="BL228" s="18" t="s">
        <v>87</v>
      </c>
      <c r="BM228" s="216" t="s">
        <v>263</v>
      </c>
    </row>
    <row r="229" s="2" customFormat="1">
      <c r="A229" s="39"/>
      <c r="B229" s="40"/>
      <c r="C229" s="41"/>
      <c r="D229" s="218" t="s">
        <v>140</v>
      </c>
      <c r="E229" s="41"/>
      <c r="F229" s="219" t="s">
        <v>264</v>
      </c>
      <c r="G229" s="41"/>
      <c r="H229" s="41"/>
      <c r="I229" s="220"/>
      <c r="J229" s="41"/>
      <c r="K229" s="41"/>
      <c r="L229" s="45"/>
      <c r="M229" s="221"/>
      <c r="N229" s="222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140</v>
      </c>
      <c r="AU229" s="18" t="s">
        <v>81</v>
      </c>
    </row>
    <row r="230" s="13" customFormat="1">
      <c r="A230" s="13"/>
      <c r="B230" s="223"/>
      <c r="C230" s="224"/>
      <c r="D230" s="225" t="s">
        <v>142</v>
      </c>
      <c r="E230" s="226" t="s">
        <v>19</v>
      </c>
      <c r="F230" s="227" t="s">
        <v>265</v>
      </c>
      <c r="G230" s="224"/>
      <c r="H230" s="226" t="s">
        <v>19</v>
      </c>
      <c r="I230" s="228"/>
      <c r="J230" s="224"/>
      <c r="K230" s="224"/>
      <c r="L230" s="229"/>
      <c r="M230" s="230"/>
      <c r="N230" s="231"/>
      <c r="O230" s="231"/>
      <c r="P230" s="231"/>
      <c r="Q230" s="231"/>
      <c r="R230" s="231"/>
      <c r="S230" s="231"/>
      <c r="T230" s="23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3" t="s">
        <v>142</v>
      </c>
      <c r="AU230" s="233" t="s">
        <v>81</v>
      </c>
      <c r="AV230" s="13" t="s">
        <v>77</v>
      </c>
      <c r="AW230" s="13" t="s">
        <v>33</v>
      </c>
      <c r="AX230" s="13" t="s">
        <v>72</v>
      </c>
      <c r="AY230" s="233" t="s">
        <v>132</v>
      </c>
    </row>
    <row r="231" s="13" customFormat="1">
      <c r="A231" s="13"/>
      <c r="B231" s="223"/>
      <c r="C231" s="224"/>
      <c r="D231" s="225" t="s">
        <v>142</v>
      </c>
      <c r="E231" s="226" t="s">
        <v>19</v>
      </c>
      <c r="F231" s="227" t="s">
        <v>144</v>
      </c>
      <c r="G231" s="224"/>
      <c r="H231" s="226" t="s">
        <v>19</v>
      </c>
      <c r="I231" s="228"/>
      <c r="J231" s="224"/>
      <c r="K231" s="224"/>
      <c r="L231" s="229"/>
      <c r="M231" s="230"/>
      <c r="N231" s="231"/>
      <c r="O231" s="231"/>
      <c r="P231" s="231"/>
      <c r="Q231" s="231"/>
      <c r="R231" s="231"/>
      <c r="S231" s="231"/>
      <c r="T231" s="23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3" t="s">
        <v>142</v>
      </c>
      <c r="AU231" s="233" t="s">
        <v>81</v>
      </c>
      <c r="AV231" s="13" t="s">
        <v>77</v>
      </c>
      <c r="AW231" s="13" t="s">
        <v>33</v>
      </c>
      <c r="AX231" s="13" t="s">
        <v>72</v>
      </c>
      <c r="AY231" s="233" t="s">
        <v>132</v>
      </c>
    </row>
    <row r="232" s="14" customFormat="1">
      <c r="A232" s="14"/>
      <c r="B232" s="234"/>
      <c r="C232" s="235"/>
      <c r="D232" s="225" t="s">
        <v>142</v>
      </c>
      <c r="E232" s="236" t="s">
        <v>19</v>
      </c>
      <c r="F232" s="237" t="s">
        <v>266</v>
      </c>
      <c r="G232" s="235"/>
      <c r="H232" s="238">
        <v>159.88499999999999</v>
      </c>
      <c r="I232" s="239"/>
      <c r="J232" s="235"/>
      <c r="K232" s="235"/>
      <c r="L232" s="240"/>
      <c r="M232" s="241"/>
      <c r="N232" s="242"/>
      <c r="O232" s="242"/>
      <c r="P232" s="242"/>
      <c r="Q232" s="242"/>
      <c r="R232" s="242"/>
      <c r="S232" s="242"/>
      <c r="T232" s="24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4" t="s">
        <v>142</v>
      </c>
      <c r="AU232" s="244" t="s">
        <v>81</v>
      </c>
      <c r="AV232" s="14" t="s">
        <v>81</v>
      </c>
      <c r="AW232" s="14" t="s">
        <v>33</v>
      </c>
      <c r="AX232" s="14" t="s">
        <v>72</v>
      </c>
      <c r="AY232" s="244" t="s">
        <v>132</v>
      </c>
    </row>
    <row r="233" s="14" customFormat="1">
      <c r="A233" s="14"/>
      <c r="B233" s="234"/>
      <c r="C233" s="235"/>
      <c r="D233" s="225" t="s">
        <v>142</v>
      </c>
      <c r="E233" s="236" t="s">
        <v>19</v>
      </c>
      <c r="F233" s="237" t="s">
        <v>267</v>
      </c>
      <c r="G233" s="235"/>
      <c r="H233" s="238">
        <v>-39.674999999999997</v>
      </c>
      <c r="I233" s="239"/>
      <c r="J233" s="235"/>
      <c r="K233" s="235"/>
      <c r="L233" s="240"/>
      <c r="M233" s="241"/>
      <c r="N233" s="242"/>
      <c r="O233" s="242"/>
      <c r="P233" s="242"/>
      <c r="Q233" s="242"/>
      <c r="R233" s="242"/>
      <c r="S233" s="242"/>
      <c r="T233" s="24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4" t="s">
        <v>142</v>
      </c>
      <c r="AU233" s="244" t="s">
        <v>81</v>
      </c>
      <c r="AV233" s="14" t="s">
        <v>81</v>
      </c>
      <c r="AW233" s="14" t="s">
        <v>33</v>
      </c>
      <c r="AX233" s="14" t="s">
        <v>72</v>
      </c>
      <c r="AY233" s="244" t="s">
        <v>132</v>
      </c>
    </row>
    <row r="234" s="14" customFormat="1">
      <c r="A234" s="14"/>
      <c r="B234" s="234"/>
      <c r="C234" s="235"/>
      <c r="D234" s="225" t="s">
        <v>142</v>
      </c>
      <c r="E234" s="236" t="s">
        <v>19</v>
      </c>
      <c r="F234" s="237" t="s">
        <v>268</v>
      </c>
      <c r="G234" s="235"/>
      <c r="H234" s="238">
        <v>6.0750000000000002</v>
      </c>
      <c r="I234" s="239"/>
      <c r="J234" s="235"/>
      <c r="K234" s="235"/>
      <c r="L234" s="240"/>
      <c r="M234" s="241"/>
      <c r="N234" s="242"/>
      <c r="O234" s="242"/>
      <c r="P234" s="242"/>
      <c r="Q234" s="242"/>
      <c r="R234" s="242"/>
      <c r="S234" s="242"/>
      <c r="T234" s="24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4" t="s">
        <v>142</v>
      </c>
      <c r="AU234" s="244" t="s">
        <v>81</v>
      </c>
      <c r="AV234" s="14" t="s">
        <v>81</v>
      </c>
      <c r="AW234" s="14" t="s">
        <v>33</v>
      </c>
      <c r="AX234" s="14" t="s">
        <v>72</v>
      </c>
      <c r="AY234" s="244" t="s">
        <v>132</v>
      </c>
    </row>
    <row r="235" s="13" customFormat="1">
      <c r="A235" s="13"/>
      <c r="B235" s="223"/>
      <c r="C235" s="224"/>
      <c r="D235" s="225" t="s">
        <v>142</v>
      </c>
      <c r="E235" s="226" t="s">
        <v>19</v>
      </c>
      <c r="F235" s="227" t="s">
        <v>269</v>
      </c>
      <c r="G235" s="224"/>
      <c r="H235" s="226" t="s">
        <v>19</v>
      </c>
      <c r="I235" s="228"/>
      <c r="J235" s="224"/>
      <c r="K235" s="224"/>
      <c r="L235" s="229"/>
      <c r="M235" s="230"/>
      <c r="N235" s="231"/>
      <c r="O235" s="231"/>
      <c r="P235" s="231"/>
      <c r="Q235" s="231"/>
      <c r="R235" s="231"/>
      <c r="S235" s="231"/>
      <c r="T235" s="23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3" t="s">
        <v>142</v>
      </c>
      <c r="AU235" s="233" t="s">
        <v>81</v>
      </c>
      <c r="AV235" s="13" t="s">
        <v>77</v>
      </c>
      <c r="AW235" s="13" t="s">
        <v>33</v>
      </c>
      <c r="AX235" s="13" t="s">
        <v>72</v>
      </c>
      <c r="AY235" s="233" t="s">
        <v>132</v>
      </c>
    </row>
    <row r="236" s="14" customFormat="1">
      <c r="A236" s="14"/>
      <c r="B236" s="234"/>
      <c r="C236" s="235"/>
      <c r="D236" s="225" t="s">
        <v>142</v>
      </c>
      <c r="E236" s="236" t="s">
        <v>19</v>
      </c>
      <c r="F236" s="237" t="s">
        <v>270</v>
      </c>
      <c r="G236" s="235"/>
      <c r="H236" s="238">
        <v>29.100000000000001</v>
      </c>
      <c r="I236" s="239"/>
      <c r="J236" s="235"/>
      <c r="K236" s="235"/>
      <c r="L236" s="240"/>
      <c r="M236" s="241"/>
      <c r="N236" s="242"/>
      <c r="O236" s="242"/>
      <c r="P236" s="242"/>
      <c r="Q236" s="242"/>
      <c r="R236" s="242"/>
      <c r="S236" s="242"/>
      <c r="T236" s="24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4" t="s">
        <v>142</v>
      </c>
      <c r="AU236" s="244" t="s">
        <v>81</v>
      </c>
      <c r="AV236" s="14" t="s">
        <v>81</v>
      </c>
      <c r="AW236" s="14" t="s">
        <v>33</v>
      </c>
      <c r="AX236" s="14" t="s">
        <v>72</v>
      </c>
      <c r="AY236" s="244" t="s">
        <v>132</v>
      </c>
    </row>
    <row r="237" s="14" customFormat="1">
      <c r="A237" s="14"/>
      <c r="B237" s="234"/>
      <c r="C237" s="235"/>
      <c r="D237" s="225" t="s">
        <v>142</v>
      </c>
      <c r="E237" s="236" t="s">
        <v>19</v>
      </c>
      <c r="F237" s="237" t="s">
        <v>271</v>
      </c>
      <c r="G237" s="235"/>
      <c r="H237" s="238">
        <v>-3</v>
      </c>
      <c r="I237" s="239"/>
      <c r="J237" s="235"/>
      <c r="K237" s="235"/>
      <c r="L237" s="240"/>
      <c r="M237" s="241"/>
      <c r="N237" s="242"/>
      <c r="O237" s="242"/>
      <c r="P237" s="242"/>
      <c r="Q237" s="242"/>
      <c r="R237" s="242"/>
      <c r="S237" s="242"/>
      <c r="T237" s="24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4" t="s">
        <v>142</v>
      </c>
      <c r="AU237" s="244" t="s">
        <v>81</v>
      </c>
      <c r="AV237" s="14" t="s">
        <v>81</v>
      </c>
      <c r="AW237" s="14" t="s">
        <v>33</v>
      </c>
      <c r="AX237" s="14" t="s">
        <v>72</v>
      </c>
      <c r="AY237" s="244" t="s">
        <v>132</v>
      </c>
    </row>
    <row r="238" s="13" customFormat="1">
      <c r="A238" s="13"/>
      <c r="B238" s="223"/>
      <c r="C238" s="224"/>
      <c r="D238" s="225" t="s">
        <v>142</v>
      </c>
      <c r="E238" s="226" t="s">
        <v>19</v>
      </c>
      <c r="F238" s="227" t="s">
        <v>173</v>
      </c>
      <c r="G238" s="224"/>
      <c r="H238" s="226" t="s">
        <v>19</v>
      </c>
      <c r="I238" s="228"/>
      <c r="J238" s="224"/>
      <c r="K238" s="224"/>
      <c r="L238" s="229"/>
      <c r="M238" s="230"/>
      <c r="N238" s="231"/>
      <c r="O238" s="231"/>
      <c r="P238" s="231"/>
      <c r="Q238" s="231"/>
      <c r="R238" s="231"/>
      <c r="S238" s="231"/>
      <c r="T238" s="23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3" t="s">
        <v>142</v>
      </c>
      <c r="AU238" s="233" t="s">
        <v>81</v>
      </c>
      <c r="AV238" s="13" t="s">
        <v>77</v>
      </c>
      <c r="AW238" s="13" t="s">
        <v>33</v>
      </c>
      <c r="AX238" s="13" t="s">
        <v>72</v>
      </c>
      <c r="AY238" s="233" t="s">
        <v>132</v>
      </c>
    </row>
    <row r="239" s="14" customFormat="1">
      <c r="A239" s="14"/>
      <c r="B239" s="234"/>
      <c r="C239" s="235"/>
      <c r="D239" s="225" t="s">
        <v>142</v>
      </c>
      <c r="E239" s="236" t="s">
        <v>19</v>
      </c>
      <c r="F239" s="237" t="s">
        <v>272</v>
      </c>
      <c r="G239" s="235"/>
      <c r="H239" s="238">
        <v>39.270000000000003</v>
      </c>
      <c r="I239" s="239"/>
      <c r="J239" s="235"/>
      <c r="K239" s="235"/>
      <c r="L239" s="240"/>
      <c r="M239" s="241"/>
      <c r="N239" s="242"/>
      <c r="O239" s="242"/>
      <c r="P239" s="242"/>
      <c r="Q239" s="242"/>
      <c r="R239" s="242"/>
      <c r="S239" s="242"/>
      <c r="T239" s="24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4" t="s">
        <v>142</v>
      </c>
      <c r="AU239" s="244" t="s">
        <v>81</v>
      </c>
      <c r="AV239" s="14" t="s">
        <v>81</v>
      </c>
      <c r="AW239" s="14" t="s">
        <v>33</v>
      </c>
      <c r="AX239" s="14" t="s">
        <v>72</v>
      </c>
      <c r="AY239" s="244" t="s">
        <v>132</v>
      </c>
    </row>
    <row r="240" s="14" customFormat="1">
      <c r="A240" s="14"/>
      <c r="B240" s="234"/>
      <c r="C240" s="235"/>
      <c r="D240" s="225" t="s">
        <v>142</v>
      </c>
      <c r="E240" s="236" t="s">
        <v>19</v>
      </c>
      <c r="F240" s="237" t="s">
        <v>273</v>
      </c>
      <c r="G240" s="235"/>
      <c r="H240" s="238">
        <v>-6.6299999999999999</v>
      </c>
      <c r="I240" s="239"/>
      <c r="J240" s="235"/>
      <c r="K240" s="235"/>
      <c r="L240" s="240"/>
      <c r="M240" s="241"/>
      <c r="N240" s="242"/>
      <c r="O240" s="242"/>
      <c r="P240" s="242"/>
      <c r="Q240" s="242"/>
      <c r="R240" s="242"/>
      <c r="S240" s="242"/>
      <c r="T240" s="24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4" t="s">
        <v>142</v>
      </c>
      <c r="AU240" s="244" t="s">
        <v>81</v>
      </c>
      <c r="AV240" s="14" t="s">
        <v>81</v>
      </c>
      <c r="AW240" s="14" t="s">
        <v>33</v>
      </c>
      <c r="AX240" s="14" t="s">
        <v>72</v>
      </c>
      <c r="AY240" s="244" t="s">
        <v>132</v>
      </c>
    </row>
    <row r="241" s="14" customFormat="1">
      <c r="A241" s="14"/>
      <c r="B241" s="234"/>
      <c r="C241" s="235"/>
      <c r="D241" s="225" t="s">
        <v>142</v>
      </c>
      <c r="E241" s="236" t="s">
        <v>19</v>
      </c>
      <c r="F241" s="237" t="s">
        <v>274</v>
      </c>
      <c r="G241" s="235"/>
      <c r="H241" s="238">
        <v>1.7</v>
      </c>
      <c r="I241" s="239"/>
      <c r="J241" s="235"/>
      <c r="K241" s="235"/>
      <c r="L241" s="240"/>
      <c r="M241" s="241"/>
      <c r="N241" s="242"/>
      <c r="O241" s="242"/>
      <c r="P241" s="242"/>
      <c r="Q241" s="242"/>
      <c r="R241" s="242"/>
      <c r="S241" s="242"/>
      <c r="T241" s="24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4" t="s">
        <v>142</v>
      </c>
      <c r="AU241" s="244" t="s">
        <v>81</v>
      </c>
      <c r="AV241" s="14" t="s">
        <v>81</v>
      </c>
      <c r="AW241" s="14" t="s">
        <v>33</v>
      </c>
      <c r="AX241" s="14" t="s">
        <v>72</v>
      </c>
      <c r="AY241" s="244" t="s">
        <v>132</v>
      </c>
    </row>
    <row r="242" s="13" customFormat="1">
      <c r="A242" s="13"/>
      <c r="B242" s="223"/>
      <c r="C242" s="224"/>
      <c r="D242" s="225" t="s">
        <v>142</v>
      </c>
      <c r="E242" s="226" t="s">
        <v>19</v>
      </c>
      <c r="F242" s="227" t="s">
        <v>148</v>
      </c>
      <c r="G242" s="224"/>
      <c r="H242" s="226" t="s">
        <v>19</v>
      </c>
      <c r="I242" s="228"/>
      <c r="J242" s="224"/>
      <c r="K242" s="224"/>
      <c r="L242" s="229"/>
      <c r="M242" s="230"/>
      <c r="N242" s="231"/>
      <c r="O242" s="231"/>
      <c r="P242" s="231"/>
      <c r="Q242" s="231"/>
      <c r="R242" s="231"/>
      <c r="S242" s="231"/>
      <c r="T242" s="23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3" t="s">
        <v>142</v>
      </c>
      <c r="AU242" s="233" t="s">
        <v>81</v>
      </c>
      <c r="AV242" s="13" t="s">
        <v>77</v>
      </c>
      <c r="AW242" s="13" t="s">
        <v>33</v>
      </c>
      <c r="AX242" s="13" t="s">
        <v>72</v>
      </c>
      <c r="AY242" s="233" t="s">
        <v>132</v>
      </c>
    </row>
    <row r="243" s="14" customFormat="1">
      <c r="A243" s="14"/>
      <c r="B243" s="234"/>
      <c r="C243" s="235"/>
      <c r="D243" s="225" t="s">
        <v>142</v>
      </c>
      <c r="E243" s="236" t="s">
        <v>19</v>
      </c>
      <c r="F243" s="237" t="s">
        <v>275</v>
      </c>
      <c r="G243" s="235"/>
      <c r="H243" s="238">
        <v>58.395000000000003</v>
      </c>
      <c r="I243" s="239"/>
      <c r="J243" s="235"/>
      <c r="K243" s="235"/>
      <c r="L243" s="240"/>
      <c r="M243" s="241"/>
      <c r="N243" s="242"/>
      <c r="O243" s="242"/>
      <c r="P243" s="242"/>
      <c r="Q243" s="242"/>
      <c r="R243" s="242"/>
      <c r="S243" s="242"/>
      <c r="T243" s="24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4" t="s">
        <v>142</v>
      </c>
      <c r="AU243" s="244" t="s">
        <v>81</v>
      </c>
      <c r="AV243" s="14" t="s">
        <v>81</v>
      </c>
      <c r="AW243" s="14" t="s">
        <v>33</v>
      </c>
      <c r="AX243" s="14" t="s">
        <v>72</v>
      </c>
      <c r="AY243" s="244" t="s">
        <v>132</v>
      </c>
    </row>
    <row r="244" s="14" customFormat="1">
      <c r="A244" s="14"/>
      <c r="B244" s="234"/>
      <c r="C244" s="235"/>
      <c r="D244" s="225" t="s">
        <v>142</v>
      </c>
      <c r="E244" s="236" t="s">
        <v>19</v>
      </c>
      <c r="F244" s="237" t="s">
        <v>276</v>
      </c>
      <c r="G244" s="235"/>
      <c r="H244" s="238">
        <v>-12.359999999999999</v>
      </c>
      <c r="I244" s="239"/>
      <c r="J244" s="235"/>
      <c r="K244" s="235"/>
      <c r="L244" s="240"/>
      <c r="M244" s="241"/>
      <c r="N244" s="242"/>
      <c r="O244" s="242"/>
      <c r="P244" s="242"/>
      <c r="Q244" s="242"/>
      <c r="R244" s="242"/>
      <c r="S244" s="242"/>
      <c r="T244" s="243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4" t="s">
        <v>142</v>
      </c>
      <c r="AU244" s="244" t="s">
        <v>81</v>
      </c>
      <c r="AV244" s="14" t="s">
        <v>81</v>
      </c>
      <c r="AW244" s="14" t="s">
        <v>33</v>
      </c>
      <c r="AX244" s="14" t="s">
        <v>72</v>
      </c>
      <c r="AY244" s="244" t="s">
        <v>132</v>
      </c>
    </row>
    <row r="245" s="14" customFormat="1">
      <c r="A245" s="14"/>
      <c r="B245" s="234"/>
      <c r="C245" s="235"/>
      <c r="D245" s="225" t="s">
        <v>142</v>
      </c>
      <c r="E245" s="236" t="s">
        <v>19</v>
      </c>
      <c r="F245" s="237" t="s">
        <v>277</v>
      </c>
      <c r="G245" s="235"/>
      <c r="H245" s="238">
        <v>6</v>
      </c>
      <c r="I245" s="239"/>
      <c r="J245" s="235"/>
      <c r="K245" s="235"/>
      <c r="L245" s="240"/>
      <c r="M245" s="241"/>
      <c r="N245" s="242"/>
      <c r="O245" s="242"/>
      <c r="P245" s="242"/>
      <c r="Q245" s="242"/>
      <c r="R245" s="242"/>
      <c r="S245" s="242"/>
      <c r="T245" s="24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4" t="s">
        <v>142</v>
      </c>
      <c r="AU245" s="244" t="s">
        <v>81</v>
      </c>
      <c r="AV245" s="14" t="s">
        <v>81</v>
      </c>
      <c r="AW245" s="14" t="s">
        <v>33</v>
      </c>
      <c r="AX245" s="14" t="s">
        <v>72</v>
      </c>
      <c r="AY245" s="244" t="s">
        <v>132</v>
      </c>
    </row>
    <row r="246" s="13" customFormat="1">
      <c r="A246" s="13"/>
      <c r="B246" s="223"/>
      <c r="C246" s="224"/>
      <c r="D246" s="225" t="s">
        <v>142</v>
      </c>
      <c r="E246" s="226" t="s">
        <v>19</v>
      </c>
      <c r="F246" s="227" t="s">
        <v>150</v>
      </c>
      <c r="G246" s="224"/>
      <c r="H246" s="226" t="s">
        <v>19</v>
      </c>
      <c r="I246" s="228"/>
      <c r="J246" s="224"/>
      <c r="K246" s="224"/>
      <c r="L246" s="229"/>
      <c r="M246" s="230"/>
      <c r="N246" s="231"/>
      <c r="O246" s="231"/>
      <c r="P246" s="231"/>
      <c r="Q246" s="231"/>
      <c r="R246" s="231"/>
      <c r="S246" s="231"/>
      <c r="T246" s="23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3" t="s">
        <v>142</v>
      </c>
      <c r="AU246" s="233" t="s">
        <v>81</v>
      </c>
      <c r="AV246" s="13" t="s">
        <v>77</v>
      </c>
      <c r="AW246" s="13" t="s">
        <v>33</v>
      </c>
      <c r="AX246" s="13" t="s">
        <v>72</v>
      </c>
      <c r="AY246" s="233" t="s">
        <v>132</v>
      </c>
    </row>
    <row r="247" s="14" customFormat="1">
      <c r="A247" s="14"/>
      <c r="B247" s="234"/>
      <c r="C247" s="235"/>
      <c r="D247" s="225" t="s">
        <v>142</v>
      </c>
      <c r="E247" s="236" t="s">
        <v>19</v>
      </c>
      <c r="F247" s="237" t="s">
        <v>278</v>
      </c>
      <c r="G247" s="235"/>
      <c r="H247" s="238">
        <v>43.32</v>
      </c>
      <c r="I247" s="239"/>
      <c r="J247" s="235"/>
      <c r="K247" s="235"/>
      <c r="L247" s="240"/>
      <c r="M247" s="241"/>
      <c r="N247" s="242"/>
      <c r="O247" s="242"/>
      <c r="P247" s="242"/>
      <c r="Q247" s="242"/>
      <c r="R247" s="242"/>
      <c r="S247" s="242"/>
      <c r="T247" s="24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4" t="s">
        <v>142</v>
      </c>
      <c r="AU247" s="244" t="s">
        <v>81</v>
      </c>
      <c r="AV247" s="14" t="s">
        <v>81</v>
      </c>
      <c r="AW247" s="14" t="s">
        <v>33</v>
      </c>
      <c r="AX247" s="14" t="s">
        <v>72</v>
      </c>
      <c r="AY247" s="244" t="s">
        <v>132</v>
      </c>
    </row>
    <row r="248" s="14" customFormat="1">
      <c r="A248" s="14"/>
      <c r="B248" s="234"/>
      <c r="C248" s="235"/>
      <c r="D248" s="225" t="s">
        <v>142</v>
      </c>
      <c r="E248" s="236" t="s">
        <v>19</v>
      </c>
      <c r="F248" s="237" t="s">
        <v>279</v>
      </c>
      <c r="G248" s="235"/>
      <c r="H248" s="238">
        <v>-5.8799999999999999</v>
      </c>
      <c r="I248" s="239"/>
      <c r="J248" s="235"/>
      <c r="K248" s="235"/>
      <c r="L248" s="240"/>
      <c r="M248" s="241"/>
      <c r="N248" s="242"/>
      <c r="O248" s="242"/>
      <c r="P248" s="242"/>
      <c r="Q248" s="242"/>
      <c r="R248" s="242"/>
      <c r="S248" s="242"/>
      <c r="T248" s="243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4" t="s">
        <v>142</v>
      </c>
      <c r="AU248" s="244" t="s">
        <v>81</v>
      </c>
      <c r="AV248" s="14" t="s">
        <v>81</v>
      </c>
      <c r="AW248" s="14" t="s">
        <v>33</v>
      </c>
      <c r="AX248" s="14" t="s">
        <v>72</v>
      </c>
      <c r="AY248" s="244" t="s">
        <v>132</v>
      </c>
    </row>
    <row r="249" s="14" customFormat="1">
      <c r="A249" s="14"/>
      <c r="B249" s="234"/>
      <c r="C249" s="235"/>
      <c r="D249" s="225" t="s">
        <v>142</v>
      </c>
      <c r="E249" s="236" t="s">
        <v>19</v>
      </c>
      <c r="F249" s="237" t="s">
        <v>280</v>
      </c>
      <c r="G249" s="235"/>
      <c r="H249" s="238">
        <v>3.444</v>
      </c>
      <c r="I249" s="239"/>
      <c r="J249" s="235"/>
      <c r="K249" s="235"/>
      <c r="L249" s="240"/>
      <c r="M249" s="241"/>
      <c r="N249" s="242"/>
      <c r="O249" s="242"/>
      <c r="P249" s="242"/>
      <c r="Q249" s="242"/>
      <c r="R249" s="242"/>
      <c r="S249" s="242"/>
      <c r="T249" s="24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4" t="s">
        <v>142</v>
      </c>
      <c r="AU249" s="244" t="s">
        <v>81</v>
      </c>
      <c r="AV249" s="14" t="s">
        <v>81</v>
      </c>
      <c r="AW249" s="14" t="s">
        <v>33</v>
      </c>
      <c r="AX249" s="14" t="s">
        <v>72</v>
      </c>
      <c r="AY249" s="244" t="s">
        <v>132</v>
      </c>
    </row>
    <row r="250" s="13" customFormat="1">
      <c r="A250" s="13"/>
      <c r="B250" s="223"/>
      <c r="C250" s="224"/>
      <c r="D250" s="225" t="s">
        <v>142</v>
      </c>
      <c r="E250" s="226" t="s">
        <v>19</v>
      </c>
      <c r="F250" s="227" t="s">
        <v>179</v>
      </c>
      <c r="G250" s="224"/>
      <c r="H250" s="226" t="s">
        <v>19</v>
      </c>
      <c r="I250" s="228"/>
      <c r="J250" s="224"/>
      <c r="K250" s="224"/>
      <c r="L250" s="229"/>
      <c r="M250" s="230"/>
      <c r="N250" s="231"/>
      <c r="O250" s="231"/>
      <c r="P250" s="231"/>
      <c r="Q250" s="231"/>
      <c r="R250" s="231"/>
      <c r="S250" s="231"/>
      <c r="T250" s="23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3" t="s">
        <v>142</v>
      </c>
      <c r="AU250" s="233" t="s">
        <v>81</v>
      </c>
      <c r="AV250" s="13" t="s">
        <v>77</v>
      </c>
      <c r="AW250" s="13" t="s">
        <v>33</v>
      </c>
      <c r="AX250" s="13" t="s">
        <v>72</v>
      </c>
      <c r="AY250" s="233" t="s">
        <v>132</v>
      </c>
    </row>
    <row r="251" s="14" customFormat="1">
      <c r="A251" s="14"/>
      <c r="B251" s="234"/>
      <c r="C251" s="235"/>
      <c r="D251" s="225" t="s">
        <v>142</v>
      </c>
      <c r="E251" s="236" t="s">
        <v>19</v>
      </c>
      <c r="F251" s="237" t="s">
        <v>281</v>
      </c>
      <c r="G251" s="235"/>
      <c r="H251" s="238">
        <v>34.395000000000003</v>
      </c>
      <c r="I251" s="239"/>
      <c r="J251" s="235"/>
      <c r="K251" s="235"/>
      <c r="L251" s="240"/>
      <c r="M251" s="241"/>
      <c r="N251" s="242"/>
      <c r="O251" s="242"/>
      <c r="P251" s="242"/>
      <c r="Q251" s="242"/>
      <c r="R251" s="242"/>
      <c r="S251" s="242"/>
      <c r="T251" s="243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4" t="s">
        <v>142</v>
      </c>
      <c r="AU251" s="244" t="s">
        <v>81</v>
      </c>
      <c r="AV251" s="14" t="s">
        <v>81</v>
      </c>
      <c r="AW251" s="14" t="s">
        <v>33</v>
      </c>
      <c r="AX251" s="14" t="s">
        <v>72</v>
      </c>
      <c r="AY251" s="244" t="s">
        <v>132</v>
      </c>
    </row>
    <row r="252" s="14" customFormat="1">
      <c r="A252" s="14"/>
      <c r="B252" s="234"/>
      <c r="C252" s="235"/>
      <c r="D252" s="225" t="s">
        <v>142</v>
      </c>
      <c r="E252" s="236" t="s">
        <v>19</v>
      </c>
      <c r="F252" s="237" t="s">
        <v>279</v>
      </c>
      <c r="G252" s="235"/>
      <c r="H252" s="238">
        <v>-5.8799999999999999</v>
      </c>
      <c r="I252" s="239"/>
      <c r="J252" s="235"/>
      <c r="K252" s="235"/>
      <c r="L252" s="240"/>
      <c r="M252" s="241"/>
      <c r="N252" s="242"/>
      <c r="O252" s="242"/>
      <c r="P252" s="242"/>
      <c r="Q252" s="242"/>
      <c r="R252" s="242"/>
      <c r="S252" s="242"/>
      <c r="T252" s="24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4" t="s">
        <v>142</v>
      </c>
      <c r="AU252" s="244" t="s">
        <v>81</v>
      </c>
      <c r="AV252" s="14" t="s">
        <v>81</v>
      </c>
      <c r="AW252" s="14" t="s">
        <v>33</v>
      </c>
      <c r="AX252" s="14" t="s">
        <v>72</v>
      </c>
      <c r="AY252" s="244" t="s">
        <v>132</v>
      </c>
    </row>
    <row r="253" s="14" customFormat="1">
      <c r="A253" s="14"/>
      <c r="B253" s="234"/>
      <c r="C253" s="235"/>
      <c r="D253" s="225" t="s">
        <v>142</v>
      </c>
      <c r="E253" s="236" t="s">
        <v>19</v>
      </c>
      <c r="F253" s="237" t="s">
        <v>282</v>
      </c>
      <c r="G253" s="235"/>
      <c r="H253" s="238">
        <v>3.1600000000000001</v>
      </c>
      <c r="I253" s="239"/>
      <c r="J253" s="235"/>
      <c r="K253" s="235"/>
      <c r="L253" s="240"/>
      <c r="M253" s="241"/>
      <c r="N253" s="242"/>
      <c r="O253" s="242"/>
      <c r="P253" s="242"/>
      <c r="Q253" s="242"/>
      <c r="R253" s="242"/>
      <c r="S253" s="242"/>
      <c r="T253" s="24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4" t="s">
        <v>142</v>
      </c>
      <c r="AU253" s="244" t="s">
        <v>81</v>
      </c>
      <c r="AV253" s="14" t="s">
        <v>81</v>
      </c>
      <c r="AW253" s="14" t="s">
        <v>33</v>
      </c>
      <c r="AX253" s="14" t="s">
        <v>72</v>
      </c>
      <c r="AY253" s="244" t="s">
        <v>132</v>
      </c>
    </row>
    <row r="254" s="13" customFormat="1">
      <c r="A254" s="13"/>
      <c r="B254" s="223"/>
      <c r="C254" s="224"/>
      <c r="D254" s="225" t="s">
        <v>142</v>
      </c>
      <c r="E254" s="226" t="s">
        <v>19</v>
      </c>
      <c r="F254" s="227" t="s">
        <v>160</v>
      </c>
      <c r="G254" s="224"/>
      <c r="H254" s="226" t="s">
        <v>19</v>
      </c>
      <c r="I254" s="228"/>
      <c r="J254" s="224"/>
      <c r="K254" s="224"/>
      <c r="L254" s="229"/>
      <c r="M254" s="230"/>
      <c r="N254" s="231"/>
      <c r="O254" s="231"/>
      <c r="P254" s="231"/>
      <c r="Q254" s="231"/>
      <c r="R254" s="231"/>
      <c r="S254" s="231"/>
      <c r="T254" s="23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3" t="s">
        <v>142</v>
      </c>
      <c r="AU254" s="233" t="s">
        <v>81</v>
      </c>
      <c r="AV254" s="13" t="s">
        <v>77</v>
      </c>
      <c r="AW254" s="13" t="s">
        <v>33</v>
      </c>
      <c r="AX254" s="13" t="s">
        <v>72</v>
      </c>
      <c r="AY254" s="233" t="s">
        <v>132</v>
      </c>
    </row>
    <row r="255" s="14" customFormat="1">
      <c r="A255" s="14"/>
      <c r="B255" s="234"/>
      <c r="C255" s="235"/>
      <c r="D255" s="225" t="s">
        <v>142</v>
      </c>
      <c r="E255" s="236" t="s">
        <v>19</v>
      </c>
      <c r="F255" s="237" t="s">
        <v>283</v>
      </c>
      <c r="G255" s="235"/>
      <c r="H255" s="238">
        <v>36.479999999999997</v>
      </c>
      <c r="I255" s="239"/>
      <c r="J255" s="235"/>
      <c r="K255" s="235"/>
      <c r="L255" s="240"/>
      <c r="M255" s="241"/>
      <c r="N255" s="242"/>
      <c r="O255" s="242"/>
      <c r="P255" s="242"/>
      <c r="Q255" s="242"/>
      <c r="R255" s="242"/>
      <c r="S255" s="242"/>
      <c r="T255" s="24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4" t="s">
        <v>142</v>
      </c>
      <c r="AU255" s="244" t="s">
        <v>81</v>
      </c>
      <c r="AV255" s="14" t="s">
        <v>81</v>
      </c>
      <c r="AW255" s="14" t="s">
        <v>33</v>
      </c>
      <c r="AX255" s="14" t="s">
        <v>72</v>
      </c>
      <c r="AY255" s="244" t="s">
        <v>132</v>
      </c>
    </row>
    <row r="256" s="14" customFormat="1">
      <c r="A256" s="14"/>
      <c r="B256" s="234"/>
      <c r="C256" s="235"/>
      <c r="D256" s="225" t="s">
        <v>142</v>
      </c>
      <c r="E256" s="236" t="s">
        <v>19</v>
      </c>
      <c r="F256" s="237" t="s">
        <v>284</v>
      </c>
      <c r="G256" s="235"/>
      <c r="H256" s="238">
        <v>-4.6799999999999997</v>
      </c>
      <c r="I256" s="239"/>
      <c r="J256" s="235"/>
      <c r="K256" s="235"/>
      <c r="L256" s="240"/>
      <c r="M256" s="241"/>
      <c r="N256" s="242"/>
      <c r="O256" s="242"/>
      <c r="P256" s="242"/>
      <c r="Q256" s="242"/>
      <c r="R256" s="242"/>
      <c r="S256" s="242"/>
      <c r="T256" s="24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4" t="s">
        <v>142</v>
      </c>
      <c r="AU256" s="244" t="s">
        <v>81</v>
      </c>
      <c r="AV256" s="14" t="s">
        <v>81</v>
      </c>
      <c r="AW256" s="14" t="s">
        <v>33</v>
      </c>
      <c r="AX256" s="14" t="s">
        <v>72</v>
      </c>
      <c r="AY256" s="244" t="s">
        <v>132</v>
      </c>
    </row>
    <row r="257" s="14" customFormat="1">
      <c r="A257" s="14"/>
      <c r="B257" s="234"/>
      <c r="C257" s="235"/>
      <c r="D257" s="225" t="s">
        <v>142</v>
      </c>
      <c r="E257" s="236" t="s">
        <v>19</v>
      </c>
      <c r="F257" s="237" t="s">
        <v>285</v>
      </c>
      <c r="G257" s="235"/>
      <c r="H257" s="238">
        <v>2.4279999999999999</v>
      </c>
      <c r="I257" s="239"/>
      <c r="J257" s="235"/>
      <c r="K257" s="235"/>
      <c r="L257" s="240"/>
      <c r="M257" s="241"/>
      <c r="N257" s="242"/>
      <c r="O257" s="242"/>
      <c r="P257" s="242"/>
      <c r="Q257" s="242"/>
      <c r="R257" s="242"/>
      <c r="S257" s="242"/>
      <c r="T257" s="24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4" t="s">
        <v>142</v>
      </c>
      <c r="AU257" s="244" t="s">
        <v>81</v>
      </c>
      <c r="AV257" s="14" t="s">
        <v>81</v>
      </c>
      <c r="AW257" s="14" t="s">
        <v>33</v>
      </c>
      <c r="AX257" s="14" t="s">
        <v>72</v>
      </c>
      <c r="AY257" s="244" t="s">
        <v>132</v>
      </c>
    </row>
    <row r="258" s="16" customFormat="1">
      <c r="A258" s="16"/>
      <c r="B258" s="256"/>
      <c r="C258" s="257"/>
      <c r="D258" s="225" t="s">
        <v>142</v>
      </c>
      <c r="E258" s="258" t="s">
        <v>19</v>
      </c>
      <c r="F258" s="259" t="s">
        <v>286</v>
      </c>
      <c r="G258" s="257"/>
      <c r="H258" s="260">
        <v>345.54700000000003</v>
      </c>
      <c r="I258" s="261"/>
      <c r="J258" s="257"/>
      <c r="K258" s="257"/>
      <c r="L258" s="262"/>
      <c r="M258" s="263"/>
      <c r="N258" s="264"/>
      <c r="O258" s="264"/>
      <c r="P258" s="264"/>
      <c r="Q258" s="264"/>
      <c r="R258" s="264"/>
      <c r="S258" s="264"/>
      <c r="T258" s="265"/>
      <c r="U258" s="16"/>
      <c r="V258" s="16"/>
      <c r="W258" s="16"/>
      <c r="X258" s="16"/>
      <c r="Y258" s="16"/>
      <c r="Z258" s="16"/>
      <c r="AA258" s="16"/>
      <c r="AB258" s="16"/>
      <c r="AC258" s="16"/>
      <c r="AD258" s="16"/>
      <c r="AE258" s="16"/>
      <c r="AT258" s="266" t="s">
        <v>142</v>
      </c>
      <c r="AU258" s="266" t="s">
        <v>81</v>
      </c>
      <c r="AV258" s="16" t="s">
        <v>84</v>
      </c>
      <c r="AW258" s="16" t="s">
        <v>33</v>
      </c>
      <c r="AX258" s="16" t="s">
        <v>72</v>
      </c>
      <c r="AY258" s="266" t="s">
        <v>132</v>
      </c>
    </row>
    <row r="259" s="13" customFormat="1">
      <c r="A259" s="13"/>
      <c r="B259" s="223"/>
      <c r="C259" s="224"/>
      <c r="D259" s="225" t="s">
        <v>142</v>
      </c>
      <c r="E259" s="226" t="s">
        <v>19</v>
      </c>
      <c r="F259" s="227" t="s">
        <v>287</v>
      </c>
      <c r="G259" s="224"/>
      <c r="H259" s="226" t="s">
        <v>19</v>
      </c>
      <c r="I259" s="228"/>
      <c r="J259" s="224"/>
      <c r="K259" s="224"/>
      <c r="L259" s="229"/>
      <c r="M259" s="230"/>
      <c r="N259" s="231"/>
      <c r="O259" s="231"/>
      <c r="P259" s="231"/>
      <c r="Q259" s="231"/>
      <c r="R259" s="231"/>
      <c r="S259" s="231"/>
      <c r="T259" s="23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3" t="s">
        <v>142</v>
      </c>
      <c r="AU259" s="233" t="s">
        <v>81</v>
      </c>
      <c r="AV259" s="13" t="s">
        <v>77</v>
      </c>
      <c r="AW259" s="13" t="s">
        <v>33</v>
      </c>
      <c r="AX259" s="13" t="s">
        <v>72</v>
      </c>
      <c r="AY259" s="233" t="s">
        <v>132</v>
      </c>
    </row>
    <row r="260" s="13" customFormat="1">
      <c r="A260" s="13"/>
      <c r="B260" s="223"/>
      <c r="C260" s="224"/>
      <c r="D260" s="225" t="s">
        <v>142</v>
      </c>
      <c r="E260" s="226" t="s">
        <v>19</v>
      </c>
      <c r="F260" s="227" t="s">
        <v>288</v>
      </c>
      <c r="G260" s="224"/>
      <c r="H260" s="226" t="s">
        <v>19</v>
      </c>
      <c r="I260" s="228"/>
      <c r="J260" s="224"/>
      <c r="K260" s="224"/>
      <c r="L260" s="229"/>
      <c r="M260" s="230"/>
      <c r="N260" s="231"/>
      <c r="O260" s="231"/>
      <c r="P260" s="231"/>
      <c r="Q260" s="231"/>
      <c r="R260" s="231"/>
      <c r="S260" s="231"/>
      <c r="T260" s="23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3" t="s">
        <v>142</v>
      </c>
      <c r="AU260" s="233" t="s">
        <v>81</v>
      </c>
      <c r="AV260" s="13" t="s">
        <v>77</v>
      </c>
      <c r="AW260" s="13" t="s">
        <v>33</v>
      </c>
      <c r="AX260" s="13" t="s">
        <v>72</v>
      </c>
      <c r="AY260" s="233" t="s">
        <v>132</v>
      </c>
    </row>
    <row r="261" s="14" customFormat="1">
      <c r="A261" s="14"/>
      <c r="B261" s="234"/>
      <c r="C261" s="235"/>
      <c r="D261" s="225" t="s">
        <v>142</v>
      </c>
      <c r="E261" s="236" t="s">
        <v>19</v>
      </c>
      <c r="F261" s="237" t="s">
        <v>289</v>
      </c>
      <c r="G261" s="235"/>
      <c r="H261" s="238">
        <v>9.2010000000000005</v>
      </c>
      <c r="I261" s="239"/>
      <c r="J261" s="235"/>
      <c r="K261" s="235"/>
      <c r="L261" s="240"/>
      <c r="M261" s="241"/>
      <c r="N261" s="242"/>
      <c r="O261" s="242"/>
      <c r="P261" s="242"/>
      <c r="Q261" s="242"/>
      <c r="R261" s="242"/>
      <c r="S261" s="242"/>
      <c r="T261" s="24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4" t="s">
        <v>142</v>
      </c>
      <c r="AU261" s="244" t="s">
        <v>81</v>
      </c>
      <c r="AV261" s="14" t="s">
        <v>81</v>
      </c>
      <c r="AW261" s="14" t="s">
        <v>33</v>
      </c>
      <c r="AX261" s="14" t="s">
        <v>72</v>
      </c>
      <c r="AY261" s="244" t="s">
        <v>132</v>
      </c>
    </row>
    <row r="262" s="13" customFormat="1">
      <c r="A262" s="13"/>
      <c r="B262" s="223"/>
      <c r="C262" s="224"/>
      <c r="D262" s="225" t="s">
        <v>142</v>
      </c>
      <c r="E262" s="226" t="s">
        <v>19</v>
      </c>
      <c r="F262" s="227" t="s">
        <v>165</v>
      </c>
      <c r="G262" s="224"/>
      <c r="H262" s="226" t="s">
        <v>19</v>
      </c>
      <c r="I262" s="228"/>
      <c r="J262" s="224"/>
      <c r="K262" s="224"/>
      <c r="L262" s="229"/>
      <c r="M262" s="230"/>
      <c r="N262" s="231"/>
      <c r="O262" s="231"/>
      <c r="P262" s="231"/>
      <c r="Q262" s="231"/>
      <c r="R262" s="231"/>
      <c r="S262" s="231"/>
      <c r="T262" s="23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3" t="s">
        <v>142</v>
      </c>
      <c r="AU262" s="233" t="s">
        <v>81</v>
      </c>
      <c r="AV262" s="13" t="s">
        <v>77</v>
      </c>
      <c r="AW262" s="13" t="s">
        <v>33</v>
      </c>
      <c r="AX262" s="13" t="s">
        <v>72</v>
      </c>
      <c r="AY262" s="233" t="s">
        <v>132</v>
      </c>
    </row>
    <row r="263" s="13" customFormat="1">
      <c r="A263" s="13"/>
      <c r="B263" s="223"/>
      <c r="C263" s="224"/>
      <c r="D263" s="225" t="s">
        <v>142</v>
      </c>
      <c r="E263" s="226" t="s">
        <v>19</v>
      </c>
      <c r="F263" s="227" t="s">
        <v>290</v>
      </c>
      <c r="G263" s="224"/>
      <c r="H263" s="226" t="s">
        <v>19</v>
      </c>
      <c r="I263" s="228"/>
      <c r="J263" s="224"/>
      <c r="K263" s="224"/>
      <c r="L263" s="229"/>
      <c r="M263" s="230"/>
      <c r="N263" s="231"/>
      <c r="O263" s="231"/>
      <c r="P263" s="231"/>
      <c r="Q263" s="231"/>
      <c r="R263" s="231"/>
      <c r="S263" s="231"/>
      <c r="T263" s="23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3" t="s">
        <v>142</v>
      </c>
      <c r="AU263" s="233" t="s">
        <v>81</v>
      </c>
      <c r="AV263" s="13" t="s">
        <v>77</v>
      </c>
      <c r="AW263" s="13" t="s">
        <v>33</v>
      </c>
      <c r="AX263" s="13" t="s">
        <v>72</v>
      </c>
      <c r="AY263" s="233" t="s">
        <v>132</v>
      </c>
    </row>
    <row r="264" s="14" customFormat="1">
      <c r="A264" s="14"/>
      <c r="B264" s="234"/>
      <c r="C264" s="235"/>
      <c r="D264" s="225" t="s">
        <v>142</v>
      </c>
      <c r="E264" s="236" t="s">
        <v>19</v>
      </c>
      <c r="F264" s="237" t="s">
        <v>291</v>
      </c>
      <c r="G264" s="235"/>
      <c r="H264" s="238">
        <v>4.5860000000000003</v>
      </c>
      <c r="I264" s="239"/>
      <c r="J264" s="235"/>
      <c r="K264" s="235"/>
      <c r="L264" s="240"/>
      <c r="M264" s="241"/>
      <c r="N264" s="242"/>
      <c r="O264" s="242"/>
      <c r="P264" s="242"/>
      <c r="Q264" s="242"/>
      <c r="R264" s="242"/>
      <c r="S264" s="242"/>
      <c r="T264" s="243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4" t="s">
        <v>142</v>
      </c>
      <c r="AU264" s="244" t="s">
        <v>81</v>
      </c>
      <c r="AV264" s="14" t="s">
        <v>81</v>
      </c>
      <c r="AW264" s="14" t="s">
        <v>33</v>
      </c>
      <c r="AX264" s="14" t="s">
        <v>72</v>
      </c>
      <c r="AY264" s="244" t="s">
        <v>132</v>
      </c>
    </row>
    <row r="265" s="16" customFormat="1">
      <c r="A265" s="16"/>
      <c r="B265" s="256"/>
      <c r="C265" s="257"/>
      <c r="D265" s="225" t="s">
        <v>142</v>
      </c>
      <c r="E265" s="258" t="s">
        <v>19</v>
      </c>
      <c r="F265" s="259" t="s">
        <v>286</v>
      </c>
      <c r="G265" s="257"/>
      <c r="H265" s="260">
        <v>13.787000000000001</v>
      </c>
      <c r="I265" s="261"/>
      <c r="J265" s="257"/>
      <c r="K265" s="257"/>
      <c r="L265" s="262"/>
      <c r="M265" s="263"/>
      <c r="N265" s="264"/>
      <c r="O265" s="264"/>
      <c r="P265" s="264"/>
      <c r="Q265" s="264"/>
      <c r="R265" s="264"/>
      <c r="S265" s="264"/>
      <c r="T265" s="265"/>
      <c r="U265" s="16"/>
      <c r="V265" s="16"/>
      <c r="W265" s="16"/>
      <c r="X265" s="16"/>
      <c r="Y265" s="16"/>
      <c r="Z265" s="16"/>
      <c r="AA265" s="16"/>
      <c r="AB265" s="16"/>
      <c r="AC265" s="16"/>
      <c r="AD265" s="16"/>
      <c r="AE265" s="16"/>
      <c r="AT265" s="266" t="s">
        <v>142</v>
      </c>
      <c r="AU265" s="266" t="s">
        <v>81</v>
      </c>
      <c r="AV265" s="16" t="s">
        <v>84</v>
      </c>
      <c r="AW265" s="16" t="s">
        <v>33</v>
      </c>
      <c r="AX265" s="16" t="s">
        <v>72</v>
      </c>
      <c r="AY265" s="266" t="s">
        <v>132</v>
      </c>
    </row>
    <row r="266" s="15" customFormat="1">
      <c r="A266" s="15"/>
      <c r="B266" s="245"/>
      <c r="C266" s="246"/>
      <c r="D266" s="225" t="s">
        <v>142</v>
      </c>
      <c r="E266" s="247" t="s">
        <v>19</v>
      </c>
      <c r="F266" s="248" t="s">
        <v>152</v>
      </c>
      <c r="G266" s="246"/>
      <c r="H266" s="249">
        <v>359.334</v>
      </c>
      <c r="I266" s="250"/>
      <c r="J266" s="246"/>
      <c r="K266" s="246"/>
      <c r="L266" s="251"/>
      <c r="M266" s="252"/>
      <c r="N266" s="253"/>
      <c r="O266" s="253"/>
      <c r="P266" s="253"/>
      <c r="Q266" s="253"/>
      <c r="R266" s="253"/>
      <c r="S266" s="253"/>
      <c r="T266" s="254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55" t="s">
        <v>142</v>
      </c>
      <c r="AU266" s="255" t="s">
        <v>81</v>
      </c>
      <c r="AV266" s="15" t="s">
        <v>87</v>
      </c>
      <c r="AW266" s="15" t="s">
        <v>33</v>
      </c>
      <c r="AX266" s="15" t="s">
        <v>77</v>
      </c>
      <c r="AY266" s="255" t="s">
        <v>132</v>
      </c>
    </row>
    <row r="267" s="2" customFormat="1" ht="37.8" customHeight="1">
      <c r="A267" s="39"/>
      <c r="B267" s="40"/>
      <c r="C267" s="205" t="s">
        <v>292</v>
      </c>
      <c r="D267" s="205" t="s">
        <v>134</v>
      </c>
      <c r="E267" s="206" t="s">
        <v>293</v>
      </c>
      <c r="F267" s="207" t="s">
        <v>294</v>
      </c>
      <c r="G267" s="208" t="s">
        <v>155</v>
      </c>
      <c r="H267" s="209">
        <v>205.19999999999999</v>
      </c>
      <c r="I267" s="210"/>
      <c r="J267" s="211">
        <f>ROUND(I267*H267,2)</f>
        <v>0</v>
      </c>
      <c r="K267" s="207" t="s">
        <v>138</v>
      </c>
      <c r="L267" s="45"/>
      <c r="M267" s="212" t="s">
        <v>19</v>
      </c>
      <c r="N267" s="213" t="s">
        <v>43</v>
      </c>
      <c r="O267" s="85"/>
      <c r="P267" s="214">
        <f>O267*H267</f>
        <v>0</v>
      </c>
      <c r="Q267" s="214">
        <v>0</v>
      </c>
      <c r="R267" s="214">
        <f>Q267*H267</f>
        <v>0</v>
      </c>
      <c r="S267" s="214">
        <v>0</v>
      </c>
      <c r="T267" s="215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16" t="s">
        <v>87</v>
      </c>
      <c r="AT267" s="216" t="s">
        <v>134</v>
      </c>
      <c r="AU267" s="216" t="s">
        <v>81</v>
      </c>
      <c r="AY267" s="18" t="s">
        <v>132</v>
      </c>
      <c r="BE267" s="217">
        <f>IF(N267="základní",J267,0)</f>
        <v>0</v>
      </c>
      <c r="BF267" s="217">
        <f>IF(N267="snížená",J267,0)</f>
        <v>0</v>
      </c>
      <c r="BG267" s="217">
        <f>IF(N267="zákl. přenesená",J267,0)</f>
        <v>0</v>
      </c>
      <c r="BH267" s="217">
        <f>IF(N267="sníž. přenesená",J267,0)</f>
        <v>0</v>
      </c>
      <c r="BI267" s="217">
        <f>IF(N267="nulová",J267,0)</f>
        <v>0</v>
      </c>
      <c r="BJ267" s="18" t="s">
        <v>77</v>
      </c>
      <c r="BK267" s="217">
        <f>ROUND(I267*H267,2)</f>
        <v>0</v>
      </c>
      <c r="BL267" s="18" t="s">
        <v>87</v>
      </c>
      <c r="BM267" s="216" t="s">
        <v>295</v>
      </c>
    </row>
    <row r="268" s="2" customFormat="1">
      <c r="A268" s="39"/>
      <c r="B268" s="40"/>
      <c r="C268" s="41"/>
      <c r="D268" s="218" t="s">
        <v>140</v>
      </c>
      <c r="E268" s="41"/>
      <c r="F268" s="219" t="s">
        <v>296</v>
      </c>
      <c r="G268" s="41"/>
      <c r="H268" s="41"/>
      <c r="I268" s="220"/>
      <c r="J268" s="41"/>
      <c r="K268" s="41"/>
      <c r="L268" s="45"/>
      <c r="M268" s="221"/>
      <c r="N268" s="222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140</v>
      </c>
      <c r="AU268" s="18" t="s">
        <v>81</v>
      </c>
    </row>
    <row r="269" s="13" customFormat="1">
      <c r="A269" s="13"/>
      <c r="B269" s="223"/>
      <c r="C269" s="224"/>
      <c r="D269" s="225" t="s">
        <v>142</v>
      </c>
      <c r="E269" s="226" t="s">
        <v>19</v>
      </c>
      <c r="F269" s="227" t="s">
        <v>297</v>
      </c>
      <c r="G269" s="224"/>
      <c r="H269" s="226" t="s">
        <v>19</v>
      </c>
      <c r="I269" s="228"/>
      <c r="J269" s="224"/>
      <c r="K269" s="224"/>
      <c r="L269" s="229"/>
      <c r="M269" s="230"/>
      <c r="N269" s="231"/>
      <c r="O269" s="231"/>
      <c r="P269" s="231"/>
      <c r="Q269" s="231"/>
      <c r="R269" s="231"/>
      <c r="S269" s="231"/>
      <c r="T269" s="23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3" t="s">
        <v>142</v>
      </c>
      <c r="AU269" s="233" t="s">
        <v>81</v>
      </c>
      <c r="AV269" s="13" t="s">
        <v>77</v>
      </c>
      <c r="AW269" s="13" t="s">
        <v>33</v>
      </c>
      <c r="AX269" s="13" t="s">
        <v>72</v>
      </c>
      <c r="AY269" s="233" t="s">
        <v>132</v>
      </c>
    </row>
    <row r="270" s="14" customFormat="1">
      <c r="A270" s="14"/>
      <c r="B270" s="234"/>
      <c r="C270" s="235"/>
      <c r="D270" s="225" t="s">
        <v>142</v>
      </c>
      <c r="E270" s="236" t="s">
        <v>19</v>
      </c>
      <c r="F270" s="237" t="s">
        <v>298</v>
      </c>
      <c r="G270" s="235"/>
      <c r="H270" s="238">
        <v>205.19999999999999</v>
      </c>
      <c r="I270" s="239"/>
      <c r="J270" s="235"/>
      <c r="K270" s="235"/>
      <c r="L270" s="240"/>
      <c r="M270" s="241"/>
      <c r="N270" s="242"/>
      <c r="O270" s="242"/>
      <c r="P270" s="242"/>
      <c r="Q270" s="242"/>
      <c r="R270" s="242"/>
      <c r="S270" s="242"/>
      <c r="T270" s="243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4" t="s">
        <v>142</v>
      </c>
      <c r="AU270" s="244" t="s">
        <v>81</v>
      </c>
      <c r="AV270" s="14" t="s">
        <v>81</v>
      </c>
      <c r="AW270" s="14" t="s">
        <v>33</v>
      </c>
      <c r="AX270" s="14" t="s">
        <v>72</v>
      </c>
      <c r="AY270" s="244" t="s">
        <v>132</v>
      </c>
    </row>
    <row r="271" s="15" customFormat="1">
      <c r="A271" s="15"/>
      <c r="B271" s="245"/>
      <c r="C271" s="246"/>
      <c r="D271" s="225" t="s">
        <v>142</v>
      </c>
      <c r="E271" s="247" t="s">
        <v>19</v>
      </c>
      <c r="F271" s="248" t="s">
        <v>152</v>
      </c>
      <c r="G271" s="246"/>
      <c r="H271" s="249">
        <v>205.19999999999999</v>
      </c>
      <c r="I271" s="250"/>
      <c r="J271" s="246"/>
      <c r="K271" s="246"/>
      <c r="L271" s="251"/>
      <c r="M271" s="252"/>
      <c r="N271" s="253"/>
      <c r="O271" s="253"/>
      <c r="P271" s="253"/>
      <c r="Q271" s="253"/>
      <c r="R271" s="253"/>
      <c r="S271" s="253"/>
      <c r="T271" s="254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55" t="s">
        <v>142</v>
      </c>
      <c r="AU271" s="255" t="s">
        <v>81</v>
      </c>
      <c r="AV271" s="15" t="s">
        <v>87</v>
      </c>
      <c r="AW271" s="15" t="s">
        <v>33</v>
      </c>
      <c r="AX271" s="15" t="s">
        <v>77</v>
      </c>
      <c r="AY271" s="255" t="s">
        <v>132</v>
      </c>
    </row>
    <row r="272" s="2" customFormat="1" ht="24.15" customHeight="1">
      <c r="A272" s="39"/>
      <c r="B272" s="40"/>
      <c r="C272" s="205" t="s">
        <v>299</v>
      </c>
      <c r="D272" s="205" t="s">
        <v>134</v>
      </c>
      <c r="E272" s="206" t="s">
        <v>300</v>
      </c>
      <c r="F272" s="207" t="s">
        <v>301</v>
      </c>
      <c r="G272" s="208" t="s">
        <v>302</v>
      </c>
      <c r="H272" s="209">
        <v>243.221</v>
      </c>
      <c r="I272" s="210"/>
      <c r="J272" s="211">
        <f>ROUND(I272*H272,2)</f>
        <v>0</v>
      </c>
      <c r="K272" s="207" t="s">
        <v>138</v>
      </c>
      <c r="L272" s="45"/>
      <c r="M272" s="212" t="s">
        <v>19</v>
      </c>
      <c r="N272" s="213" t="s">
        <v>43</v>
      </c>
      <c r="O272" s="85"/>
      <c r="P272" s="214">
        <f>O272*H272</f>
        <v>0</v>
      </c>
      <c r="Q272" s="214">
        <v>0.0015</v>
      </c>
      <c r="R272" s="214">
        <f>Q272*H272</f>
        <v>0.36483150000000003</v>
      </c>
      <c r="S272" s="214">
        <v>0</v>
      </c>
      <c r="T272" s="215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16" t="s">
        <v>87</v>
      </c>
      <c r="AT272" s="216" t="s">
        <v>134</v>
      </c>
      <c r="AU272" s="216" t="s">
        <v>81</v>
      </c>
      <c r="AY272" s="18" t="s">
        <v>132</v>
      </c>
      <c r="BE272" s="217">
        <f>IF(N272="základní",J272,0)</f>
        <v>0</v>
      </c>
      <c r="BF272" s="217">
        <f>IF(N272="snížená",J272,0)</f>
        <v>0</v>
      </c>
      <c r="BG272" s="217">
        <f>IF(N272="zákl. přenesená",J272,0)</f>
        <v>0</v>
      </c>
      <c r="BH272" s="217">
        <f>IF(N272="sníž. přenesená",J272,0)</f>
        <v>0</v>
      </c>
      <c r="BI272" s="217">
        <f>IF(N272="nulová",J272,0)</f>
        <v>0</v>
      </c>
      <c r="BJ272" s="18" t="s">
        <v>77</v>
      </c>
      <c r="BK272" s="217">
        <f>ROUND(I272*H272,2)</f>
        <v>0</v>
      </c>
      <c r="BL272" s="18" t="s">
        <v>87</v>
      </c>
      <c r="BM272" s="216" t="s">
        <v>303</v>
      </c>
    </row>
    <row r="273" s="2" customFormat="1">
      <c r="A273" s="39"/>
      <c r="B273" s="40"/>
      <c r="C273" s="41"/>
      <c r="D273" s="218" t="s">
        <v>140</v>
      </c>
      <c r="E273" s="41"/>
      <c r="F273" s="219" t="s">
        <v>304</v>
      </c>
      <c r="G273" s="41"/>
      <c r="H273" s="41"/>
      <c r="I273" s="220"/>
      <c r="J273" s="41"/>
      <c r="K273" s="41"/>
      <c r="L273" s="45"/>
      <c r="M273" s="221"/>
      <c r="N273" s="222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140</v>
      </c>
      <c r="AU273" s="18" t="s">
        <v>81</v>
      </c>
    </row>
    <row r="274" s="13" customFormat="1">
      <c r="A274" s="13"/>
      <c r="B274" s="223"/>
      <c r="C274" s="224"/>
      <c r="D274" s="225" t="s">
        <v>142</v>
      </c>
      <c r="E274" s="226" t="s">
        <v>19</v>
      </c>
      <c r="F274" s="227" t="s">
        <v>305</v>
      </c>
      <c r="G274" s="224"/>
      <c r="H274" s="226" t="s">
        <v>19</v>
      </c>
      <c r="I274" s="228"/>
      <c r="J274" s="224"/>
      <c r="K274" s="224"/>
      <c r="L274" s="229"/>
      <c r="M274" s="230"/>
      <c r="N274" s="231"/>
      <c r="O274" s="231"/>
      <c r="P274" s="231"/>
      <c r="Q274" s="231"/>
      <c r="R274" s="231"/>
      <c r="S274" s="231"/>
      <c r="T274" s="23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3" t="s">
        <v>142</v>
      </c>
      <c r="AU274" s="233" t="s">
        <v>81</v>
      </c>
      <c r="AV274" s="13" t="s">
        <v>77</v>
      </c>
      <c r="AW274" s="13" t="s">
        <v>33</v>
      </c>
      <c r="AX274" s="13" t="s">
        <v>72</v>
      </c>
      <c r="AY274" s="233" t="s">
        <v>132</v>
      </c>
    </row>
    <row r="275" s="13" customFormat="1">
      <c r="A275" s="13"/>
      <c r="B275" s="223"/>
      <c r="C275" s="224"/>
      <c r="D275" s="225" t="s">
        <v>142</v>
      </c>
      <c r="E275" s="226" t="s">
        <v>19</v>
      </c>
      <c r="F275" s="227" t="s">
        <v>144</v>
      </c>
      <c r="G275" s="224"/>
      <c r="H275" s="226" t="s">
        <v>19</v>
      </c>
      <c r="I275" s="228"/>
      <c r="J275" s="224"/>
      <c r="K275" s="224"/>
      <c r="L275" s="229"/>
      <c r="M275" s="230"/>
      <c r="N275" s="231"/>
      <c r="O275" s="231"/>
      <c r="P275" s="231"/>
      <c r="Q275" s="231"/>
      <c r="R275" s="231"/>
      <c r="S275" s="231"/>
      <c r="T275" s="23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3" t="s">
        <v>142</v>
      </c>
      <c r="AU275" s="233" t="s">
        <v>81</v>
      </c>
      <c r="AV275" s="13" t="s">
        <v>77</v>
      </c>
      <c r="AW275" s="13" t="s">
        <v>33</v>
      </c>
      <c r="AX275" s="13" t="s">
        <v>72</v>
      </c>
      <c r="AY275" s="233" t="s">
        <v>132</v>
      </c>
    </row>
    <row r="276" s="14" customFormat="1">
      <c r="A276" s="14"/>
      <c r="B276" s="234"/>
      <c r="C276" s="235"/>
      <c r="D276" s="225" t="s">
        <v>142</v>
      </c>
      <c r="E276" s="236" t="s">
        <v>19</v>
      </c>
      <c r="F276" s="237" t="s">
        <v>306</v>
      </c>
      <c r="G276" s="235"/>
      <c r="H276" s="238">
        <v>106.59</v>
      </c>
      <c r="I276" s="239"/>
      <c r="J276" s="235"/>
      <c r="K276" s="235"/>
      <c r="L276" s="240"/>
      <c r="M276" s="241"/>
      <c r="N276" s="242"/>
      <c r="O276" s="242"/>
      <c r="P276" s="242"/>
      <c r="Q276" s="242"/>
      <c r="R276" s="242"/>
      <c r="S276" s="242"/>
      <c r="T276" s="243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4" t="s">
        <v>142</v>
      </c>
      <c r="AU276" s="244" t="s">
        <v>81</v>
      </c>
      <c r="AV276" s="14" t="s">
        <v>81</v>
      </c>
      <c r="AW276" s="14" t="s">
        <v>33</v>
      </c>
      <c r="AX276" s="14" t="s">
        <v>72</v>
      </c>
      <c r="AY276" s="244" t="s">
        <v>132</v>
      </c>
    </row>
    <row r="277" s="14" customFormat="1">
      <c r="A277" s="14"/>
      <c r="B277" s="234"/>
      <c r="C277" s="235"/>
      <c r="D277" s="225" t="s">
        <v>142</v>
      </c>
      <c r="E277" s="236" t="s">
        <v>19</v>
      </c>
      <c r="F277" s="237" t="s">
        <v>307</v>
      </c>
      <c r="G277" s="235"/>
      <c r="H277" s="238">
        <v>-26.449999999999999</v>
      </c>
      <c r="I277" s="239"/>
      <c r="J277" s="235"/>
      <c r="K277" s="235"/>
      <c r="L277" s="240"/>
      <c r="M277" s="241"/>
      <c r="N277" s="242"/>
      <c r="O277" s="242"/>
      <c r="P277" s="242"/>
      <c r="Q277" s="242"/>
      <c r="R277" s="242"/>
      <c r="S277" s="242"/>
      <c r="T277" s="243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4" t="s">
        <v>142</v>
      </c>
      <c r="AU277" s="244" t="s">
        <v>81</v>
      </c>
      <c r="AV277" s="14" t="s">
        <v>81</v>
      </c>
      <c r="AW277" s="14" t="s">
        <v>33</v>
      </c>
      <c r="AX277" s="14" t="s">
        <v>72</v>
      </c>
      <c r="AY277" s="244" t="s">
        <v>132</v>
      </c>
    </row>
    <row r="278" s="14" customFormat="1">
      <c r="A278" s="14"/>
      <c r="B278" s="234"/>
      <c r="C278" s="235"/>
      <c r="D278" s="225" t="s">
        <v>142</v>
      </c>
      <c r="E278" s="236" t="s">
        <v>19</v>
      </c>
      <c r="F278" s="237" t="s">
        <v>308</v>
      </c>
      <c r="G278" s="235"/>
      <c r="H278" s="238">
        <v>2.2000000000000002</v>
      </c>
      <c r="I278" s="239"/>
      <c r="J278" s="235"/>
      <c r="K278" s="235"/>
      <c r="L278" s="240"/>
      <c r="M278" s="241"/>
      <c r="N278" s="242"/>
      <c r="O278" s="242"/>
      <c r="P278" s="242"/>
      <c r="Q278" s="242"/>
      <c r="R278" s="242"/>
      <c r="S278" s="242"/>
      <c r="T278" s="24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4" t="s">
        <v>142</v>
      </c>
      <c r="AU278" s="244" t="s">
        <v>81</v>
      </c>
      <c r="AV278" s="14" t="s">
        <v>81</v>
      </c>
      <c r="AW278" s="14" t="s">
        <v>33</v>
      </c>
      <c r="AX278" s="14" t="s">
        <v>72</v>
      </c>
      <c r="AY278" s="244" t="s">
        <v>132</v>
      </c>
    </row>
    <row r="279" s="13" customFormat="1">
      <c r="A279" s="13"/>
      <c r="B279" s="223"/>
      <c r="C279" s="224"/>
      <c r="D279" s="225" t="s">
        <v>142</v>
      </c>
      <c r="E279" s="226" t="s">
        <v>19</v>
      </c>
      <c r="F279" s="227" t="s">
        <v>269</v>
      </c>
      <c r="G279" s="224"/>
      <c r="H279" s="226" t="s">
        <v>19</v>
      </c>
      <c r="I279" s="228"/>
      <c r="J279" s="224"/>
      <c r="K279" s="224"/>
      <c r="L279" s="229"/>
      <c r="M279" s="230"/>
      <c r="N279" s="231"/>
      <c r="O279" s="231"/>
      <c r="P279" s="231"/>
      <c r="Q279" s="231"/>
      <c r="R279" s="231"/>
      <c r="S279" s="231"/>
      <c r="T279" s="23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3" t="s">
        <v>142</v>
      </c>
      <c r="AU279" s="233" t="s">
        <v>81</v>
      </c>
      <c r="AV279" s="13" t="s">
        <v>77</v>
      </c>
      <c r="AW279" s="13" t="s">
        <v>33</v>
      </c>
      <c r="AX279" s="13" t="s">
        <v>72</v>
      </c>
      <c r="AY279" s="233" t="s">
        <v>132</v>
      </c>
    </row>
    <row r="280" s="14" customFormat="1">
      <c r="A280" s="14"/>
      <c r="B280" s="234"/>
      <c r="C280" s="235"/>
      <c r="D280" s="225" t="s">
        <v>142</v>
      </c>
      <c r="E280" s="236" t="s">
        <v>19</v>
      </c>
      <c r="F280" s="237" t="s">
        <v>309</v>
      </c>
      <c r="G280" s="235"/>
      <c r="H280" s="238">
        <v>19.399999999999999</v>
      </c>
      <c r="I280" s="239"/>
      <c r="J280" s="235"/>
      <c r="K280" s="235"/>
      <c r="L280" s="240"/>
      <c r="M280" s="241"/>
      <c r="N280" s="242"/>
      <c r="O280" s="242"/>
      <c r="P280" s="242"/>
      <c r="Q280" s="242"/>
      <c r="R280" s="242"/>
      <c r="S280" s="242"/>
      <c r="T280" s="243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4" t="s">
        <v>142</v>
      </c>
      <c r="AU280" s="244" t="s">
        <v>81</v>
      </c>
      <c r="AV280" s="14" t="s">
        <v>81</v>
      </c>
      <c r="AW280" s="14" t="s">
        <v>33</v>
      </c>
      <c r="AX280" s="14" t="s">
        <v>72</v>
      </c>
      <c r="AY280" s="244" t="s">
        <v>132</v>
      </c>
    </row>
    <row r="281" s="14" customFormat="1">
      <c r="A281" s="14"/>
      <c r="B281" s="234"/>
      <c r="C281" s="235"/>
      <c r="D281" s="225" t="s">
        <v>142</v>
      </c>
      <c r="E281" s="236" t="s">
        <v>19</v>
      </c>
      <c r="F281" s="237" t="s">
        <v>310</v>
      </c>
      <c r="G281" s="235"/>
      <c r="H281" s="238">
        <v>-2</v>
      </c>
      <c r="I281" s="239"/>
      <c r="J281" s="235"/>
      <c r="K281" s="235"/>
      <c r="L281" s="240"/>
      <c r="M281" s="241"/>
      <c r="N281" s="242"/>
      <c r="O281" s="242"/>
      <c r="P281" s="242"/>
      <c r="Q281" s="242"/>
      <c r="R281" s="242"/>
      <c r="S281" s="242"/>
      <c r="T281" s="24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4" t="s">
        <v>142</v>
      </c>
      <c r="AU281" s="244" t="s">
        <v>81</v>
      </c>
      <c r="AV281" s="14" t="s">
        <v>81</v>
      </c>
      <c r="AW281" s="14" t="s">
        <v>33</v>
      </c>
      <c r="AX281" s="14" t="s">
        <v>72</v>
      </c>
      <c r="AY281" s="244" t="s">
        <v>132</v>
      </c>
    </row>
    <row r="282" s="13" customFormat="1">
      <c r="A282" s="13"/>
      <c r="B282" s="223"/>
      <c r="C282" s="224"/>
      <c r="D282" s="225" t="s">
        <v>142</v>
      </c>
      <c r="E282" s="226" t="s">
        <v>19</v>
      </c>
      <c r="F282" s="227" t="s">
        <v>173</v>
      </c>
      <c r="G282" s="224"/>
      <c r="H282" s="226" t="s">
        <v>19</v>
      </c>
      <c r="I282" s="228"/>
      <c r="J282" s="224"/>
      <c r="K282" s="224"/>
      <c r="L282" s="229"/>
      <c r="M282" s="230"/>
      <c r="N282" s="231"/>
      <c r="O282" s="231"/>
      <c r="P282" s="231"/>
      <c r="Q282" s="231"/>
      <c r="R282" s="231"/>
      <c r="S282" s="231"/>
      <c r="T282" s="23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3" t="s">
        <v>142</v>
      </c>
      <c r="AU282" s="233" t="s">
        <v>81</v>
      </c>
      <c r="AV282" s="13" t="s">
        <v>77</v>
      </c>
      <c r="AW282" s="13" t="s">
        <v>33</v>
      </c>
      <c r="AX282" s="13" t="s">
        <v>72</v>
      </c>
      <c r="AY282" s="233" t="s">
        <v>132</v>
      </c>
    </row>
    <row r="283" s="14" customFormat="1">
      <c r="A283" s="14"/>
      <c r="B283" s="234"/>
      <c r="C283" s="235"/>
      <c r="D283" s="225" t="s">
        <v>142</v>
      </c>
      <c r="E283" s="236" t="s">
        <v>19</v>
      </c>
      <c r="F283" s="237" t="s">
        <v>311</v>
      </c>
      <c r="G283" s="235"/>
      <c r="H283" s="238">
        <v>26.18</v>
      </c>
      <c r="I283" s="239"/>
      <c r="J283" s="235"/>
      <c r="K283" s="235"/>
      <c r="L283" s="240"/>
      <c r="M283" s="241"/>
      <c r="N283" s="242"/>
      <c r="O283" s="242"/>
      <c r="P283" s="242"/>
      <c r="Q283" s="242"/>
      <c r="R283" s="242"/>
      <c r="S283" s="242"/>
      <c r="T283" s="243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4" t="s">
        <v>142</v>
      </c>
      <c r="AU283" s="244" t="s">
        <v>81</v>
      </c>
      <c r="AV283" s="14" t="s">
        <v>81</v>
      </c>
      <c r="AW283" s="14" t="s">
        <v>33</v>
      </c>
      <c r="AX283" s="14" t="s">
        <v>72</v>
      </c>
      <c r="AY283" s="244" t="s">
        <v>132</v>
      </c>
    </row>
    <row r="284" s="14" customFormat="1">
      <c r="A284" s="14"/>
      <c r="B284" s="234"/>
      <c r="C284" s="235"/>
      <c r="D284" s="225" t="s">
        <v>142</v>
      </c>
      <c r="E284" s="236" t="s">
        <v>19</v>
      </c>
      <c r="F284" s="237" t="s">
        <v>312</v>
      </c>
      <c r="G284" s="235"/>
      <c r="H284" s="238">
        <v>-6.0999999999999996</v>
      </c>
      <c r="I284" s="239"/>
      <c r="J284" s="235"/>
      <c r="K284" s="235"/>
      <c r="L284" s="240"/>
      <c r="M284" s="241"/>
      <c r="N284" s="242"/>
      <c r="O284" s="242"/>
      <c r="P284" s="242"/>
      <c r="Q284" s="242"/>
      <c r="R284" s="242"/>
      <c r="S284" s="242"/>
      <c r="T284" s="243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4" t="s">
        <v>142</v>
      </c>
      <c r="AU284" s="244" t="s">
        <v>81</v>
      </c>
      <c r="AV284" s="14" t="s">
        <v>81</v>
      </c>
      <c r="AW284" s="14" t="s">
        <v>33</v>
      </c>
      <c r="AX284" s="14" t="s">
        <v>72</v>
      </c>
      <c r="AY284" s="244" t="s">
        <v>132</v>
      </c>
    </row>
    <row r="285" s="14" customFormat="1">
      <c r="A285" s="14"/>
      <c r="B285" s="234"/>
      <c r="C285" s="235"/>
      <c r="D285" s="225" t="s">
        <v>142</v>
      </c>
      <c r="E285" s="236" t="s">
        <v>19</v>
      </c>
      <c r="F285" s="237" t="s">
        <v>313</v>
      </c>
      <c r="G285" s="235"/>
      <c r="H285" s="238">
        <v>0.40000000000000002</v>
      </c>
      <c r="I285" s="239"/>
      <c r="J285" s="235"/>
      <c r="K285" s="235"/>
      <c r="L285" s="240"/>
      <c r="M285" s="241"/>
      <c r="N285" s="242"/>
      <c r="O285" s="242"/>
      <c r="P285" s="242"/>
      <c r="Q285" s="242"/>
      <c r="R285" s="242"/>
      <c r="S285" s="242"/>
      <c r="T285" s="243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4" t="s">
        <v>142</v>
      </c>
      <c r="AU285" s="244" t="s">
        <v>81</v>
      </c>
      <c r="AV285" s="14" t="s">
        <v>81</v>
      </c>
      <c r="AW285" s="14" t="s">
        <v>33</v>
      </c>
      <c r="AX285" s="14" t="s">
        <v>72</v>
      </c>
      <c r="AY285" s="244" t="s">
        <v>132</v>
      </c>
    </row>
    <row r="286" s="13" customFormat="1">
      <c r="A286" s="13"/>
      <c r="B286" s="223"/>
      <c r="C286" s="224"/>
      <c r="D286" s="225" t="s">
        <v>142</v>
      </c>
      <c r="E286" s="226" t="s">
        <v>19</v>
      </c>
      <c r="F286" s="227" t="s">
        <v>148</v>
      </c>
      <c r="G286" s="224"/>
      <c r="H286" s="226" t="s">
        <v>19</v>
      </c>
      <c r="I286" s="228"/>
      <c r="J286" s="224"/>
      <c r="K286" s="224"/>
      <c r="L286" s="229"/>
      <c r="M286" s="230"/>
      <c r="N286" s="231"/>
      <c r="O286" s="231"/>
      <c r="P286" s="231"/>
      <c r="Q286" s="231"/>
      <c r="R286" s="231"/>
      <c r="S286" s="231"/>
      <c r="T286" s="23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3" t="s">
        <v>142</v>
      </c>
      <c r="AU286" s="233" t="s">
        <v>81</v>
      </c>
      <c r="AV286" s="13" t="s">
        <v>77</v>
      </c>
      <c r="AW286" s="13" t="s">
        <v>33</v>
      </c>
      <c r="AX286" s="13" t="s">
        <v>72</v>
      </c>
      <c r="AY286" s="233" t="s">
        <v>132</v>
      </c>
    </row>
    <row r="287" s="14" customFormat="1">
      <c r="A287" s="14"/>
      <c r="B287" s="234"/>
      <c r="C287" s="235"/>
      <c r="D287" s="225" t="s">
        <v>142</v>
      </c>
      <c r="E287" s="236" t="s">
        <v>19</v>
      </c>
      <c r="F287" s="237" t="s">
        <v>314</v>
      </c>
      <c r="G287" s="235"/>
      <c r="H287" s="238">
        <v>38.93</v>
      </c>
      <c r="I287" s="239"/>
      <c r="J287" s="235"/>
      <c r="K287" s="235"/>
      <c r="L287" s="240"/>
      <c r="M287" s="241"/>
      <c r="N287" s="242"/>
      <c r="O287" s="242"/>
      <c r="P287" s="242"/>
      <c r="Q287" s="242"/>
      <c r="R287" s="242"/>
      <c r="S287" s="242"/>
      <c r="T287" s="243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4" t="s">
        <v>142</v>
      </c>
      <c r="AU287" s="244" t="s">
        <v>81</v>
      </c>
      <c r="AV287" s="14" t="s">
        <v>81</v>
      </c>
      <c r="AW287" s="14" t="s">
        <v>33</v>
      </c>
      <c r="AX287" s="14" t="s">
        <v>72</v>
      </c>
      <c r="AY287" s="244" t="s">
        <v>132</v>
      </c>
    </row>
    <row r="288" s="14" customFormat="1">
      <c r="A288" s="14"/>
      <c r="B288" s="234"/>
      <c r="C288" s="235"/>
      <c r="D288" s="225" t="s">
        <v>142</v>
      </c>
      <c r="E288" s="236" t="s">
        <v>19</v>
      </c>
      <c r="F288" s="237" t="s">
        <v>315</v>
      </c>
      <c r="G288" s="235"/>
      <c r="H288" s="238">
        <v>4.2000000000000002</v>
      </c>
      <c r="I288" s="239"/>
      <c r="J288" s="235"/>
      <c r="K288" s="235"/>
      <c r="L288" s="240"/>
      <c r="M288" s="241"/>
      <c r="N288" s="242"/>
      <c r="O288" s="242"/>
      <c r="P288" s="242"/>
      <c r="Q288" s="242"/>
      <c r="R288" s="242"/>
      <c r="S288" s="242"/>
      <c r="T288" s="243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4" t="s">
        <v>142</v>
      </c>
      <c r="AU288" s="244" t="s">
        <v>81</v>
      </c>
      <c r="AV288" s="14" t="s">
        <v>81</v>
      </c>
      <c r="AW288" s="14" t="s">
        <v>33</v>
      </c>
      <c r="AX288" s="14" t="s">
        <v>72</v>
      </c>
      <c r="AY288" s="244" t="s">
        <v>132</v>
      </c>
    </row>
    <row r="289" s="14" customFormat="1">
      <c r="A289" s="14"/>
      <c r="B289" s="234"/>
      <c r="C289" s="235"/>
      <c r="D289" s="225" t="s">
        <v>142</v>
      </c>
      <c r="E289" s="236" t="s">
        <v>19</v>
      </c>
      <c r="F289" s="237" t="s">
        <v>316</v>
      </c>
      <c r="G289" s="235"/>
      <c r="H289" s="238">
        <v>0.80000000000000004</v>
      </c>
      <c r="I289" s="239"/>
      <c r="J289" s="235"/>
      <c r="K289" s="235"/>
      <c r="L289" s="240"/>
      <c r="M289" s="241"/>
      <c r="N289" s="242"/>
      <c r="O289" s="242"/>
      <c r="P289" s="242"/>
      <c r="Q289" s="242"/>
      <c r="R289" s="242"/>
      <c r="S289" s="242"/>
      <c r="T289" s="243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4" t="s">
        <v>142</v>
      </c>
      <c r="AU289" s="244" t="s">
        <v>81</v>
      </c>
      <c r="AV289" s="14" t="s">
        <v>81</v>
      </c>
      <c r="AW289" s="14" t="s">
        <v>33</v>
      </c>
      <c r="AX289" s="14" t="s">
        <v>72</v>
      </c>
      <c r="AY289" s="244" t="s">
        <v>132</v>
      </c>
    </row>
    <row r="290" s="13" customFormat="1">
      <c r="A290" s="13"/>
      <c r="B290" s="223"/>
      <c r="C290" s="224"/>
      <c r="D290" s="225" t="s">
        <v>142</v>
      </c>
      <c r="E290" s="226" t="s">
        <v>19</v>
      </c>
      <c r="F290" s="227" t="s">
        <v>150</v>
      </c>
      <c r="G290" s="224"/>
      <c r="H290" s="226" t="s">
        <v>19</v>
      </c>
      <c r="I290" s="228"/>
      <c r="J290" s="224"/>
      <c r="K290" s="224"/>
      <c r="L290" s="229"/>
      <c r="M290" s="230"/>
      <c r="N290" s="231"/>
      <c r="O290" s="231"/>
      <c r="P290" s="231"/>
      <c r="Q290" s="231"/>
      <c r="R290" s="231"/>
      <c r="S290" s="231"/>
      <c r="T290" s="23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3" t="s">
        <v>142</v>
      </c>
      <c r="AU290" s="233" t="s">
        <v>81</v>
      </c>
      <c r="AV290" s="13" t="s">
        <v>77</v>
      </c>
      <c r="AW290" s="13" t="s">
        <v>33</v>
      </c>
      <c r="AX290" s="13" t="s">
        <v>72</v>
      </c>
      <c r="AY290" s="233" t="s">
        <v>132</v>
      </c>
    </row>
    <row r="291" s="14" customFormat="1">
      <c r="A291" s="14"/>
      <c r="B291" s="234"/>
      <c r="C291" s="235"/>
      <c r="D291" s="225" t="s">
        <v>142</v>
      </c>
      <c r="E291" s="236" t="s">
        <v>19</v>
      </c>
      <c r="F291" s="237" t="s">
        <v>317</v>
      </c>
      <c r="G291" s="235"/>
      <c r="H291" s="238">
        <v>28.879999999999999</v>
      </c>
      <c r="I291" s="239"/>
      <c r="J291" s="235"/>
      <c r="K291" s="235"/>
      <c r="L291" s="240"/>
      <c r="M291" s="241"/>
      <c r="N291" s="242"/>
      <c r="O291" s="242"/>
      <c r="P291" s="242"/>
      <c r="Q291" s="242"/>
      <c r="R291" s="242"/>
      <c r="S291" s="242"/>
      <c r="T291" s="243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4" t="s">
        <v>142</v>
      </c>
      <c r="AU291" s="244" t="s">
        <v>81</v>
      </c>
      <c r="AV291" s="14" t="s">
        <v>81</v>
      </c>
      <c r="AW291" s="14" t="s">
        <v>33</v>
      </c>
      <c r="AX291" s="14" t="s">
        <v>72</v>
      </c>
      <c r="AY291" s="244" t="s">
        <v>132</v>
      </c>
    </row>
    <row r="292" s="14" customFormat="1">
      <c r="A292" s="14"/>
      <c r="B292" s="234"/>
      <c r="C292" s="235"/>
      <c r="D292" s="225" t="s">
        <v>142</v>
      </c>
      <c r="E292" s="236" t="s">
        <v>19</v>
      </c>
      <c r="F292" s="237" t="s">
        <v>318</v>
      </c>
      <c r="G292" s="235"/>
      <c r="H292" s="238">
        <v>-5.5999999999999996</v>
      </c>
      <c r="I292" s="239"/>
      <c r="J292" s="235"/>
      <c r="K292" s="235"/>
      <c r="L292" s="240"/>
      <c r="M292" s="241"/>
      <c r="N292" s="242"/>
      <c r="O292" s="242"/>
      <c r="P292" s="242"/>
      <c r="Q292" s="242"/>
      <c r="R292" s="242"/>
      <c r="S292" s="242"/>
      <c r="T292" s="243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4" t="s">
        <v>142</v>
      </c>
      <c r="AU292" s="244" t="s">
        <v>81</v>
      </c>
      <c r="AV292" s="14" t="s">
        <v>81</v>
      </c>
      <c r="AW292" s="14" t="s">
        <v>33</v>
      </c>
      <c r="AX292" s="14" t="s">
        <v>72</v>
      </c>
      <c r="AY292" s="244" t="s">
        <v>132</v>
      </c>
    </row>
    <row r="293" s="14" customFormat="1">
      <c r="A293" s="14"/>
      <c r="B293" s="234"/>
      <c r="C293" s="235"/>
      <c r="D293" s="225" t="s">
        <v>142</v>
      </c>
      <c r="E293" s="236" t="s">
        <v>19</v>
      </c>
      <c r="F293" s="237" t="s">
        <v>313</v>
      </c>
      <c r="G293" s="235"/>
      <c r="H293" s="238">
        <v>0.40000000000000002</v>
      </c>
      <c r="I293" s="239"/>
      <c r="J293" s="235"/>
      <c r="K293" s="235"/>
      <c r="L293" s="240"/>
      <c r="M293" s="241"/>
      <c r="N293" s="242"/>
      <c r="O293" s="242"/>
      <c r="P293" s="242"/>
      <c r="Q293" s="242"/>
      <c r="R293" s="242"/>
      <c r="S293" s="242"/>
      <c r="T293" s="243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4" t="s">
        <v>142</v>
      </c>
      <c r="AU293" s="244" t="s">
        <v>81</v>
      </c>
      <c r="AV293" s="14" t="s">
        <v>81</v>
      </c>
      <c r="AW293" s="14" t="s">
        <v>33</v>
      </c>
      <c r="AX293" s="14" t="s">
        <v>72</v>
      </c>
      <c r="AY293" s="244" t="s">
        <v>132</v>
      </c>
    </row>
    <row r="294" s="13" customFormat="1">
      <c r="A294" s="13"/>
      <c r="B294" s="223"/>
      <c r="C294" s="224"/>
      <c r="D294" s="225" t="s">
        <v>142</v>
      </c>
      <c r="E294" s="226" t="s">
        <v>19</v>
      </c>
      <c r="F294" s="227" t="s">
        <v>179</v>
      </c>
      <c r="G294" s="224"/>
      <c r="H294" s="226" t="s">
        <v>19</v>
      </c>
      <c r="I294" s="228"/>
      <c r="J294" s="224"/>
      <c r="K294" s="224"/>
      <c r="L294" s="229"/>
      <c r="M294" s="230"/>
      <c r="N294" s="231"/>
      <c r="O294" s="231"/>
      <c r="P294" s="231"/>
      <c r="Q294" s="231"/>
      <c r="R294" s="231"/>
      <c r="S294" s="231"/>
      <c r="T294" s="23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3" t="s">
        <v>142</v>
      </c>
      <c r="AU294" s="233" t="s">
        <v>81</v>
      </c>
      <c r="AV294" s="13" t="s">
        <v>77</v>
      </c>
      <c r="AW294" s="13" t="s">
        <v>33</v>
      </c>
      <c r="AX294" s="13" t="s">
        <v>72</v>
      </c>
      <c r="AY294" s="233" t="s">
        <v>132</v>
      </c>
    </row>
    <row r="295" s="14" customFormat="1">
      <c r="A295" s="14"/>
      <c r="B295" s="234"/>
      <c r="C295" s="235"/>
      <c r="D295" s="225" t="s">
        <v>142</v>
      </c>
      <c r="E295" s="236" t="s">
        <v>19</v>
      </c>
      <c r="F295" s="237" t="s">
        <v>319</v>
      </c>
      <c r="G295" s="235"/>
      <c r="H295" s="238">
        <v>22.93</v>
      </c>
      <c r="I295" s="239"/>
      <c r="J295" s="235"/>
      <c r="K295" s="235"/>
      <c r="L295" s="240"/>
      <c r="M295" s="241"/>
      <c r="N295" s="242"/>
      <c r="O295" s="242"/>
      <c r="P295" s="242"/>
      <c r="Q295" s="242"/>
      <c r="R295" s="242"/>
      <c r="S295" s="242"/>
      <c r="T295" s="243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4" t="s">
        <v>142</v>
      </c>
      <c r="AU295" s="244" t="s">
        <v>81</v>
      </c>
      <c r="AV295" s="14" t="s">
        <v>81</v>
      </c>
      <c r="AW295" s="14" t="s">
        <v>33</v>
      </c>
      <c r="AX295" s="14" t="s">
        <v>72</v>
      </c>
      <c r="AY295" s="244" t="s">
        <v>132</v>
      </c>
    </row>
    <row r="296" s="14" customFormat="1">
      <c r="A296" s="14"/>
      <c r="B296" s="234"/>
      <c r="C296" s="235"/>
      <c r="D296" s="225" t="s">
        <v>142</v>
      </c>
      <c r="E296" s="236" t="s">
        <v>19</v>
      </c>
      <c r="F296" s="237" t="s">
        <v>318</v>
      </c>
      <c r="G296" s="235"/>
      <c r="H296" s="238">
        <v>-5.5999999999999996</v>
      </c>
      <c r="I296" s="239"/>
      <c r="J296" s="235"/>
      <c r="K296" s="235"/>
      <c r="L296" s="240"/>
      <c r="M296" s="241"/>
      <c r="N296" s="242"/>
      <c r="O296" s="242"/>
      <c r="P296" s="242"/>
      <c r="Q296" s="242"/>
      <c r="R296" s="242"/>
      <c r="S296" s="242"/>
      <c r="T296" s="243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4" t="s">
        <v>142</v>
      </c>
      <c r="AU296" s="244" t="s">
        <v>81</v>
      </c>
      <c r="AV296" s="14" t="s">
        <v>81</v>
      </c>
      <c r="AW296" s="14" t="s">
        <v>33</v>
      </c>
      <c r="AX296" s="14" t="s">
        <v>72</v>
      </c>
      <c r="AY296" s="244" t="s">
        <v>132</v>
      </c>
    </row>
    <row r="297" s="14" customFormat="1">
      <c r="A297" s="14"/>
      <c r="B297" s="234"/>
      <c r="C297" s="235"/>
      <c r="D297" s="225" t="s">
        <v>142</v>
      </c>
      <c r="E297" s="236" t="s">
        <v>19</v>
      </c>
      <c r="F297" s="237" t="s">
        <v>313</v>
      </c>
      <c r="G297" s="235"/>
      <c r="H297" s="238">
        <v>0.40000000000000002</v>
      </c>
      <c r="I297" s="239"/>
      <c r="J297" s="235"/>
      <c r="K297" s="235"/>
      <c r="L297" s="240"/>
      <c r="M297" s="241"/>
      <c r="N297" s="242"/>
      <c r="O297" s="242"/>
      <c r="P297" s="242"/>
      <c r="Q297" s="242"/>
      <c r="R297" s="242"/>
      <c r="S297" s="242"/>
      <c r="T297" s="243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4" t="s">
        <v>142</v>
      </c>
      <c r="AU297" s="244" t="s">
        <v>81</v>
      </c>
      <c r="AV297" s="14" t="s">
        <v>81</v>
      </c>
      <c r="AW297" s="14" t="s">
        <v>33</v>
      </c>
      <c r="AX297" s="14" t="s">
        <v>72</v>
      </c>
      <c r="AY297" s="244" t="s">
        <v>132</v>
      </c>
    </row>
    <row r="298" s="13" customFormat="1">
      <c r="A298" s="13"/>
      <c r="B298" s="223"/>
      <c r="C298" s="224"/>
      <c r="D298" s="225" t="s">
        <v>142</v>
      </c>
      <c r="E298" s="226" t="s">
        <v>19</v>
      </c>
      <c r="F298" s="227" t="s">
        <v>160</v>
      </c>
      <c r="G298" s="224"/>
      <c r="H298" s="226" t="s">
        <v>19</v>
      </c>
      <c r="I298" s="228"/>
      <c r="J298" s="224"/>
      <c r="K298" s="224"/>
      <c r="L298" s="229"/>
      <c r="M298" s="230"/>
      <c r="N298" s="231"/>
      <c r="O298" s="231"/>
      <c r="P298" s="231"/>
      <c r="Q298" s="231"/>
      <c r="R298" s="231"/>
      <c r="S298" s="231"/>
      <c r="T298" s="23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3" t="s">
        <v>142</v>
      </c>
      <c r="AU298" s="233" t="s">
        <v>81</v>
      </c>
      <c r="AV298" s="13" t="s">
        <v>77</v>
      </c>
      <c r="AW298" s="13" t="s">
        <v>33</v>
      </c>
      <c r="AX298" s="13" t="s">
        <v>72</v>
      </c>
      <c r="AY298" s="233" t="s">
        <v>132</v>
      </c>
    </row>
    <row r="299" s="14" customFormat="1">
      <c r="A299" s="14"/>
      <c r="B299" s="234"/>
      <c r="C299" s="235"/>
      <c r="D299" s="225" t="s">
        <v>142</v>
      </c>
      <c r="E299" s="236" t="s">
        <v>19</v>
      </c>
      <c r="F299" s="237" t="s">
        <v>320</v>
      </c>
      <c r="G299" s="235"/>
      <c r="H299" s="238">
        <v>24.32</v>
      </c>
      <c r="I299" s="239"/>
      <c r="J299" s="235"/>
      <c r="K299" s="235"/>
      <c r="L299" s="240"/>
      <c r="M299" s="241"/>
      <c r="N299" s="242"/>
      <c r="O299" s="242"/>
      <c r="P299" s="242"/>
      <c r="Q299" s="242"/>
      <c r="R299" s="242"/>
      <c r="S299" s="242"/>
      <c r="T299" s="243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4" t="s">
        <v>142</v>
      </c>
      <c r="AU299" s="244" t="s">
        <v>81</v>
      </c>
      <c r="AV299" s="14" t="s">
        <v>81</v>
      </c>
      <c r="AW299" s="14" t="s">
        <v>33</v>
      </c>
      <c r="AX299" s="14" t="s">
        <v>72</v>
      </c>
      <c r="AY299" s="244" t="s">
        <v>132</v>
      </c>
    </row>
    <row r="300" s="14" customFormat="1">
      <c r="A300" s="14"/>
      <c r="B300" s="234"/>
      <c r="C300" s="235"/>
      <c r="D300" s="225" t="s">
        <v>142</v>
      </c>
      <c r="E300" s="236" t="s">
        <v>19</v>
      </c>
      <c r="F300" s="237" t="s">
        <v>321</v>
      </c>
      <c r="G300" s="235"/>
      <c r="H300" s="238">
        <v>-4.7999999999999998</v>
      </c>
      <c r="I300" s="239"/>
      <c r="J300" s="235"/>
      <c r="K300" s="235"/>
      <c r="L300" s="240"/>
      <c r="M300" s="241"/>
      <c r="N300" s="242"/>
      <c r="O300" s="242"/>
      <c r="P300" s="242"/>
      <c r="Q300" s="242"/>
      <c r="R300" s="242"/>
      <c r="S300" s="242"/>
      <c r="T300" s="243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4" t="s">
        <v>142</v>
      </c>
      <c r="AU300" s="244" t="s">
        <v>81</v>
      </c>
      <c r="AV300" s="14" t="s">
        <v>81</v>
      </c>
      <c r="AW300" s="14" t="s">
        <v>33</v>
      </c>
      <c r="AX300" s="14" t="s">
        <v>72</v>
      </c>
      <c r="AY300" s="244" t="s">
        <v>132</v>
      </c>
    </row>
    <row r="301" s="14" customFormat="1">
      <c r="A301" s="14"/>
      <c r="B301" s="234"/>
      <c r="C301" s="235"/>
      <c r="D301" s="225" t="s">
        <v>142</v>
      </c>
      <c r="E301" s="236" t="s">
        <v>19</v>
      </c>
      <c r="F301" s="237" t="s">
        <v>313</v>
      </c>
      <c r="G301" s="235"/>
      <c r="H301" s="238">
        <v>0.40000000000000002</v>
      </c>
      <c r="I301" s="239"/>
      <c r="J301" s="235"/>
      <c r="K301" s="235"/>
      <c r="L301" s="240"/>
      <c r="M301" s="241"/>
      <c r="N301" s="242"/>
      <c r="O301" s="242"/>
      <c r="P301" s="242"/>
      <c r="Q301" s="242"/>
      <c r="R301" s="242"/>
      <c r="S301" s="242"/>
      <c r="T301" s="243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4" t="s">
        <v>142</v>
      </c>
      <c r="AU301" s="244" t="s">
        <v>81</v>
      </c>
      <c r="AV301" s="14" t="s">
        <v>81</v>
      </c>
      <c r="AW301" s="14" t="s">
        <v>33</v>
      </c>
      <c r="AX301" s="14" t="s">
        <v>72</v>
      </c>
      <c r="AY301" s="244" t="s">
        <v>132</v>
      </c>
    </row>
    <row r="302" s="16" customFormat="1">
      <c r="A302" s="16"/>
      <c r="B302" s="256"/>
      <c r="C302" s="257"/>
      <c r="D302" s="225" t="s">
        <v>142</v>
      </c>
      <c r="E302" s="258" t="s">
        <v>19</v>
      </c>
      <c r="F302" s="259" t="s">
        <v>286</v>
      </c>
      <c r="G302" s="257"/>
      <c r="H302" s="260">
        <v>225.47999999999999</v>
      </c>
      <c r="I302" s="261"/>
      <c r="J302" s="257"/>
      <c r="K302" s="257"/>
      <c r="L302" s="262"/>
      <c r="M302" s="263"/>
      <c r="N302" s="264"/>
      <c r="O302" s="264"/>
      <c r="P302" s="264"/>
      <c r="Q302" s="264"/>
      <c r="R302" s="264"/>
      <c r="S302" s="264"/>
      <c r="T302" s="265"/>
      <c r="U302" s="16"/>
      <c r="V302" s="16"/>
      <c r="W302" s="16"/>
      <c r="X302" s="16"/>
      <c r="Y302" s="16"/>
      <c r="Z302" s="16"/>
      <c r="AA302" s="16"/>
      <c r="AB302" s="16"/>
      <c r="AC302" s="16"/>
      <c r="AD302" s="16"/>
      <c r="AE302" s="16"/>
      <c r="AT302" s="266" t="s">
        <v>142</v>
      </c>
      <c r="AU302" s="266" t="s">
        <v>81</v>
      </c>
      <c r="AV302" s="16" t="s">
        <v>84</v>
      </c>
      <c r="AW302" s="16" t="s">
        <v>33</v>
      </c>
      <c r="AX302" s="16" t="s">
        <v>72</v>
      </c>
      <c r="AY302" s="266" t="s">
        <v>132</v>
      </c>
    </row>
    <row r="303" s="13" customFormat="1">
      <c r="A303" s="13"/>
      <c r="B303" s="223"/>
      <c r="C303" s="224"/>
      <c r="D303" s="225" t="s">
        <v>142</v>
      </c>
      <c r="E303" s="226" t="s">
        <v>19</v>
      </c>
      <c r="F303" s="227" t="s">
        <v>287</v>
      </c>
      <c r="G303" s="224"/>
      <c r="H303" s="226" t="s">
        <v>19</v>
      </c>
      <c r="I303" s="228"/>
      <c r="J303" s="224"/>
      <c r="K303" s="224"/>
      <c r="L303" s="229"/>
      <c r="M303" s="230"/>
      <c r="N303" s="231"/>
      <c r="O303" s="231"/>
      <c r="P303" s="231"/>
      <c r="Q303" s="231"/>
      <c r="R303" s="231"/>
      <c r="S303" s="231"/>
      <c r="T303" s="23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3" t="s">
        <v>142</v>
      </c>
      <c r="AU303" s="233" t="s">
        <v>81</v>
      </c>
      <c r="AV303" s="13" t="s">
        <v>77</v>
      </c>
      <c r="AW303" s="13" t="s">
        <v>33</v>
      </c>
      <c r="AX303" s="13" t="s">
        <v>72</v>
      </c>
      <c r="AY303" s="233" t="s">
        <v>132</v>
      </c>
    </row>
    <row r="304" s="13" customFormat="1">
      <c r="A304" s="13"/>
      <c r="B304" s="223"/>
      <c r="C304" s="224"/>
      <c r="D304" s="225" t="s">
        <v>142</v>
      </c>
      <c r="E304" s="226" t="s">
        <v>19</v>
      </c>
      <c r="F304" s="227" t="s">
        <v>288</v>
      </c>
      <c r="G304" s="224"/>
      <c r="H304" s="226" t="s">
        <v>19</v>
      </c>
      <c r="I304" s="228"/>
      <c r="J304" s="224"/>
      <c r="K304" s="224"/>
      <c r="L304" s="229"/>
      <c r="M304" s="230"/>
      <c r="N304" s="231"/>
      <c r="O304" s="231"/>
      <c r="P304" s="231"/>
      <c r="Q304" s="231"/>
      <c r="R304" s="231"/>
      <c r="S304" s="231"/>
      <c r="T304" s="23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3" t="s">
        <v>142</v>
      </c>
      <c r="AU304" s="233" t="s">
        <v>81</v>
      </c>
      <c r="AV304" s="13" t="s">
        <v>77</v>
      </c>
      <c r="AW304" s="13" t="s">
        <v>33</v>
      </c>
      <c r="AX304" s="13" t="s">
        <v>72</v>
      </c>
      <c r="AY304" s="233" t="s">
        <v>132</v>
      </c>
    </row>
    <row r="305" s="14" customFormat="1">
      <c r="A305" s="14"/>
      <c r="B305" s="234"/>
      <c r="C305" s="235"/>
      <c r="D305" s="225" t="s">
        <v>142</v>
      </c>
      <c r="E305" s="236" t="s">
        <v>19</v>
      </c>
      <c r="F305" s="237" t="s">
        <v>322</v>
      </c>
      <c r="G305" s="235"/>
      <c r="H305" s="238">
        <v>4.2160000000000002</v>
      </c>
      <c r="I305" s="239"/>
      <c r="J305" s="235"/>
      <c r="K305" s="235"/>
      <c r="L305" s="240"/>
      <c r="M305" s="241"/>
      <c r="N305" s="242"/>
      <c r="O305" s="242"/>
      <c r="P305" s="242"/>
      <c r="Q305" s="242"/>
      <c r="R305" s="242"/>
      <c r="S305" s="242"/>
      <c r="T305" s="243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4" t="s">
        <v>142</v>
      </c>
      <c r="AU305" s="244" t="s">
        <v>81</v>
      </c>
      <c r="AV305" s="14" t="s">
        <v>81</v>
      </c>
      <c r="AW305" s="14" t="s">
        <v>33</v>
      </c>
      <c r="AX305" s="14" t="s">
        <v>72</v>
      </c>
      <c r="AY305" s="244" t="s">
        <v>132</v>
      </c>
    </row>
    <row r="306" s="13" customFormat="1">
      <c r="A306" s="13"/>
      <c r="B306" s="223"/>
      <c r="C306" s="224"/>
      <c r="D306" s="225" t="s">
        <v>142</v>
      </c>
      <c r="E306" s="226" t="s">
        <v>19</v>
      </c>
      <c r="F306" s="227" t="s">
        <v>323</v>
      </c>
      <c r="G306" s="224"/>
      <c r="H306" s="226" t="s">
        <v>19</v>
      </c>
      <c r="I306" s="228"/>
      <c r="J306" s="224"/>
      <c r="K306" s="224"/>
      <c r="L306" s="229"/>
      <c r="M306" s="230"/>
      <c r="N306" s="231"/>
      <c r="O306" s="231"/>
      <c r="P306" s="231"/>
      <c r="Q306" s="231"/>
      <c r="R306" s="231"/>
      <c r="S306" s="231"/>
      <c r="T306" s="23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3" t="s">
        <v>142</v>
      </c>
      <c r="AU306" s="233" t="s">
        <v>81</v>
      </c>
      <c r="AV306" s="13" t="s">
        <v>77</v>
      </c>
      <c r="AW306" s="13" t="s">
        <v>33</v>
      </c>
      <c r="AX306" s="13" t="s">
        <v>72</v>
      </c>
      <c r="AY306" s="233" t="s">
        <v>132</v>
      </c>
    </row>
    <row r="307" s="13" customFormat="1">
      <c r="A307" s="13"/>
      <c r="B307" s="223"/>
      <c r="C307" s="224"/>
      <c r="D307" s="225" t="s">
        <v>142</v>
      </c>
      <c r="E307" s="226" t="s">
        <v>19</v>
      </c>
      <c r="F307" s="227" t="s">
        <v>290</v>
      </c>
      <c r="G307" s="224"/>
      <c r="H307" s="226" t="s">
        <v>19</v>
      </c>
      <c r="I307" s="228"/>
      <c r="J307" s="224"/>
      <c r="K307" s="224"/>
      <c r="L307" s="229"/>
      <c r="M307" s="230"/>
      <c r="N307" s="231"/>
      <c r="O307" s="231"/>
      <c r="P307" s="231"/>
      <c r="Q307" s="231"/>
      <c r="R307" s="231"/>
      <c r="S307" s="231"/>
      <c r="T307" s="23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3" t="s">
        <v>142</v>
      </c>
      <c r="AU307" s="233" t="s">
        <v>81</v>
      </c>
      <c r="AV307" s="13" t="s">
        <v>77</v>
      </c>
      <c r="AW307" s="13" t="s">
        <v>33</v>
      </c>
      <c r="AX307" s="13" t="s">
        <v>72</v>
      </c>
      <c r="AY307" s="233" t="s">
        <v>132</v>
      </c>
    </row>
    <row r="308" s="14" customFormat="1">
      <c r="A308" s="14"/>
      <c r="B308" s="234"/>
      <c r="C308" s="235"/>
      <c r="D308" s="225" t="s">
        <v>142</v>
      </c>
      <c r="E308" s="236" t="s">
        <v>19</v>
      </c>
      <c r="F308" s="237" t="s">
        <v>324</v>
      </c>
      <c r="G308" s="235"/>
      <c r="H308" s="238">
        <v>3.3250000000000002</v>
      </c>
      <c r="I308" s="239"/>
      <c r="J308" s="235"/>
      <c r="K308" s="235"/>
      <c r="L308" s="240"/>
      <c r="M308" s="241"/>
      <c r="N308" s="242"/>
      <c r="O308" s="242"/>
      <c r="P308" s="242"/>
      <c r="Q308" s="242"/>
      <c r="R308" s="242"/>
      <c r="S308" s="242"/>
      <c r="T308" s="243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4" t="s">
        <v>142</v>
      </c>
      <c r="AU308" s="244" t="s">
        <v>81</v>
      </c>
      <c r="AV308" s="14" t="s">
        <v>81</v>
      </c>
      <c r="AW308" s="14" t="s">
        <v>33</v>
      </c>
      <c r="AX308" s="14" t="s">
        <v>72</v>
      </c>
      <c r="AY308" s="244" t="s">
        <v>132</v>
      </c>
    </row>
    <row r="309" s="13" customFormat="1">
      <c r="A309" s="13"/>
      <c r="B309" s="223"/>
      <c r="C309" s="224"/>
      <c r="D309" s="225" t="s">
        <v>142</v>
      </c>
      <c r="E309" s="226" t="s">
        <v>19</v>
      </c>
      <c r="F309" s="227" t="s">
        <v>325</v>
      </c>
      <c r="G309" s="224"/>
      <c r="H309" s="226" t="s">
        <v>19</v>
      </c>
      <c r="I309" s="228"/>
      <c r="J309" s="224"/>
      <c r="K309" s="224"/>
      <c r="L309" s="229"/>
      <c r="M309" s="230"/>
      <c r="N309" s="231"/>
      <c r="O309" s="231"/>
      <c r="P309" s="231"/>
      <c r="Q309" s="231"/>
      <c r="R309" s="231"/>
      <c r="S309" s="231"/>
      <c r="T309" s="23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3" t="s">
        <v>142</v>
      </c>
      <c r="AU309" s="233" t="s">
        <v>81</v>
      </c>
      <c r="AV309" s="13" t="s">
        <v>77</v>
      </c>
      <c r="AW309" s="13" t="s">
        <v>33</v>
      </c>
      <c r="AX309" s="13" t="s">
        <v>72</v>
      </c>
      <c r="AY309" s="233" t="s">
        <v>132</v>
      </c>
    </row>
    <row r="310" s="14" customFormat="1">
      <c r="A310" s="14"/>
      <c r="B310" s="234"/>
      <c r="C310" s="235"/>
      <c r="D310" s="225" t="s">
        <v>142</v>
      </c>
      <c r="E310" s="236" t="s">
        <v>19</v>
      </c>
      <c r="F310" s="237" t="s">
        <v>326</v>
      </c>
      <c r="G310" s="235"/>
      <c r="H310" s="238">
        <v>10.199999999999999</v>
      </c>
      <c r="I310" s="239"/>
      <c r="J310" s="235"/>
      <c r="K310" s="235"/>
      <c r="L310" s="240"/>
      <c r="M310" s="241"/>
      <c r="N310" s="242"/>
      <c r="O310" s="242"/>
      <c r="P310" s="242"/>
      <c r="Q310" s="242"/>
      <c r="R310" s="242"/>
      <c r="S310" s="242"/>
      <c r="T310" s="243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4" t="s">
        <v>142</v>
      </c>
      <c r="AU310" s="244" t="s">
        <v>81</v>
      </c>
      <c r="AV310" s="14" t="s">
        <v>81</v>
      </c>
      <c r="AW310" s="14" t="s">
        <v>33</v>
      </c>
      <c r="AX310" s="14" t="s">
        <v>72</v>
      </c>
      <c r="AY310" s="244" t="s">
        <v>132</v>
      </c>
    </row>
    <row r="311" s="16" customFormat="1">
      <c r="A311" s="16"/>
      <c r="B311" s="256"/>
      <c r="C311" s="257"/>
      <c r="D311" s="225" t="s">
        <v>142</v>
      </c>
      <c r="E311" s="258" t="s">
        <v>19</v>
      </c>
      <c r="F311" s="259" t="s">
        <v>286</v>
      </c>
      <c r="G311" s="257"/>
      <c r="H311" s="260">
        <v>17.741</v>
      </c>
      <c r="I311" s="261"/>
      <c r="J311" s="257"/>
      <c r="K311" s="257"/>
      <c r="L311" s="262"/>
      <c r="M311" s="263"/>
      <c r="N311" s="264"/>
      <c r="O311" s="264"/>
      <c r="P311" s="264"/>
      <c r="Q311" s="264"/>
      <c r="R311" s="264"/>
      <c r="S311" s="264"/>
      <c r="T311" s="265"/>
      <c r="U311" s="16"/>
      <c r="V311" s="16"/>
      <c r="W311" s="16"/>
      <c r="X311" s="16"/>
      <c r="Y311" s="16"/>
      <c r="Z311" s="16"/>
      <c r="AA311" s="16"/>
      <c r="AB311" s="16"/>
      <c r="AC311" s="16"/>
      <c r="AD311" s="16"/>
      <c r="AE311" s="16"/>
      <c r="AT311" s="266" t="s">
        <v>142</v>
      </c>
      <c r="AU311" s="266" t="s">
        <v>81</v>
      </c>
      <c r="AV311" s="16" t="s">
        <v>84</v>
      </c>
      <c r="AW311" s="16" t="s">
        <v>33</v>
      </c>
      <c r="AX311" s="16" t="s">
        <v>72</v>
      </c>
      <c r="AY311" s="266" t="s">
        <v>132</v>
      </c>
    </row>
    <row r="312" s="15" customFormat="1">
      <c r="A312" s="15"/>
      <c r="B312" s="245"/>
      <c r="C312" s="246"/>
      <c r="D312" s="225" t="s">
        <v>142</v>
      </c>
      <c r="E312" s="247" t="s">
        <v>19</v>
      </c>
      <c r="F312" s="248" t="s">
        <v>152</v>
      </c>
      <c r="G312" s="246"/>
      <c r="H312" s="249">
        <v>243.221</v>
      </c>
      <c r="I312" s="250"/>
      <c r="J312" s="246"/>
      <c r="K312" s="246"/>
      <c r="L312" s="251"/>
      <c r="M312" s="252"/>
      <c r="N312" s="253"/>
      <c r="O312" s="253"/>
      <c r="P312" s="253"/>
      <c r="Q312" s="253"/>
      <c r="R312" s="253"/>
      <c r="S312" s="253"/>
      <c r="T312" s="254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55" t="s">
        <v>142</v>
      </c>
      <c r="AU312" s="255" t="s">
        <v>81</v>
      </c>
      <c r="AV312" s="15" t="s">
        <v>87</v>
      </c>
      <c r="AW312" s="15" t="s">
        <v>33</v>
      </c>
      <c r="AX312" s="15" t="s">
        <v>77</v>
      </c>
      <c r="AY312" s="255" t="s">
        <v>132</v>
      </c>
    </row>
    <row r="313" s="2" customFormat="1" ht="33" customHeight="1">
      <c r="A313" s="39"/>
      <c r="B313" s="40"/>
      <c r="C313" s="205" t="s">
        <v>8</v>
      </c>
      <c r="D313" s="205" t="s">
        <v>134</v>
      </c>
      <c r="E313" s="206" t="s">
        <v>327</v>
      </c>
      <c r="F313" s="207" t="s">
        <v>328</v>
      </c>
      <c r="G313" s="208" t="s">
        <v>155</v>
      </c>
      <c r="H313" s="209">
        <v>107.8</v>
      </c>
      <c r="I313" s="210"/>
      <c r="J313" s="211">
        <f>ROUND(I313*H313,2)</f>
        <v>0</v>
      </c>
      <c r="K313" s="207" t="s">
        <v>138</v>
      </c>
      <c r="L313" s="45"/>
      <c r="M313" s="212" t="s">
        <v>19</v>
      </c>
      <c r="N313" s="213" t="s">
        <v>43</v>
      </c>
      <c r="O313" s="85"/>
      <c r="P313" s="214">
        <f>O313*H313</f>
        <v>0</v>
      </c>
      <c r="Q313" s="214">
        <v>0.027300000000000001</v>
      </c>
      <c r="R313" s="214">
        <f>Q313*H313</f>
        <v>2.9429400000000001</v>
      </c>
      <c r="S313" s="214">
        <v>0</v>
      </c>
      <c r="T313" s="215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16" t="s">
        <v>87</v>
      </c>
      <c r="AT313" s="216" t="s">
        <v>134</v>
      </c>
      <c r="AU313" s="216" t="s">
        <v>81</v>
      </c>
      <c r="AY313" s="18" t="s">
        <v>132</v>
      </c>
      <c r="BE313" s="217">
        <f>IF(N313="základní",J313,0)</f>
        <v>0</v>
      </c>
      <c r="BF313" s="217">
        <f>IF(N313="snížená",J313,0)</f>
        <v>0</v>
      </c>
      <c r="BG313" s="217">
        <f>IF(N313="zákl. přenesená",J313,0)</f>
        <v>0</v>
      </c>
      <c r="BH313" s="217">
        <f>IF(N313="sníž. přenesená",J313,0)</f>
        <v>0</v>
      </c>
      <c r="BI313" s="217">
        <f>IF(N313="nulová",J313,0)</f>
        <v>0</v>
      </c>
      <c r="BJ313" s="18" t="s">
        <v>77</v>
      </c>
      <c r="BK313" s="217">
        <f>ROUND(I313*H313,2)</f>
        <v>0</v>
      </c>
      <c r="BL313" s="18" t="s">
        <v>87</v>
      </c>
      <c r="BM313" s="216" t="s">
        <v>329</v>
      </c>
    </row>
    <row r="314" s="2" customFormat="1">
      <c r="A314" s="39"/>
      <c r="B314" s="40"/>
      <c r="C314" s="41"/>
      <c r="D314" s="218" t="s">
        <v>140</v>
      </c>
      <c r="E314" s="41"/>
      <c r="F314" s="219" t="s">
        <v>330</v>
      </c>
      <c r="G314" s="41"/>
      <c r="H314" s="41"/>
      <c r="I314" s="220"/>
      <c r="J314" s="41"/>
      <c r="K314" s="41"/>
      <c r="L314" s="45"/>
      <c r="M314" s="221"/>
      <c r="N314" s="222"/>
      <c r="O314" s="85"/>
      <c r="P314" s="85"/>
      <c r="Q314" s="85"/>
      <c r="R314" s="85"/>
      <c r="S314" s="85"/>
      <c r="T314" s="86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140</v>
      </c>
      <c r="AU314" s="18" t="s">
        <v>81</v>
      </c>
    </row>
    <row r="315" s="13" customFormat="1">
      <c r="A315" s="13"/>
      <c r="B315" s="223"/>
      <c r="C315" s="224"/>
      <c r="D315" s="225" t="s">
        <v>142</v>
      </c>
      <c r="E315" s="226" t="s">
        <v>19</v>
      </c>
      <c r="F315" s="227" t="s">
        <v>331</v>
      </c>
      <c r="G315" s="224"/>
      <c r="H315" s="226" t="s">
        <v>19</v>
      </c>
      <c r="I315" s="228"/>
      <c r="J315" s="224"/>
      <c r="K315" s="224"/>
      <c r="L315" s="229"/>
      <c r="M315" s="230"/>
      <c r="N315" s="231"/>
      <c r="O315" s="231"/>
      <c r="P315" s="231"/>
      <c r="Q315" s="231"/>
      <c r="R315" s="231"/>
      <c r="S315" s="231"/>
      <c r="T315" s="23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3" t="s">
        <v>142</v>
      </c>
      <c r="AU315" s="233" t="s">
        <v>81</v>
      </c>
      <c r="AV315" s="13" t="s">
        <v>77</v>
      </c>
      <c r="AW315" s="13" t="s">
        <v>33</v>
      </c>
      <c r="AX315" s="13" t="s">
        <v>72</v>
      </c>
      <c r="AY315" s="233" t="s">
        <v>132</v>
      </c>
    </row>
    <row r="316" s="14" customFormat="1">
      <c r="A316" s="14"/>
      <c r="B316" s="234"/>
      <c r="C316" s="235"/>
      <c r="D316" s="225" t="s">
        <v>142</v>
      </c>
      <c r="E316" s="236" t="s">
        <v>19</v>
      </c>
      <c r="F316" s="237" t="s">
        <v>332</v>
      </c>
      <c r="G316" s="235"/>
      <c r="H316" s="238">
        <v>107.8</v>
      </c>
      <c r="I316" s="239"/>
      <c r="J316" s="235"/>
      <c r="K316" s="235"/>
      <c r="L316" s="240"/>
      <c r="M316" s="241"/>
      <c r="N316" s="242"/>
      <c r="O316" s="242"/>
      <c r="P316" s="242"/>
      <c r="Q316" s="242"/>
      <c r="R316" s="242"/>
      <c r="S316" s="242"/>
      <c r="T316" s="243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4" t="s">
        <v>142</v>
      </c>
      <c r="AU316" s="244" t="s">
        <v>81</v>
      </c>
      <c r="AV316" s="14" t="s">
        <v>81</v>
      </c>
      <c r="AW316" s="14" t="s">
        <v>33</v>
      </c>
      <c r="AX316" s="14" t="s">
        <v>72</v>
      </c>
      <c r="AY316" s="244" t="s">
        <v>132</v>
      </c>
    </row>
    <row r="317" s="15" customFormat="1">
      <c r="A317" s="15"/>
      <c r="B317" s="245"/>
      <c r="C317" s="246"/>
      <c r="D317" s="225" t="s">
        <v>142</v>
      </c>
      <c r="E317" s="247" t="s">
        <v>19</v>
      </c>
      <c r="F317" s="248" t="s">
        <v>152</v>
      </c>
      <c r="G317" s="246"/>
      <c r="H317" s="249">
        <v>107.8</v>
      </c>
      <c r="I317" s="250"/>
      <c r="J317" s="246"/>
      <c r="K317" s="246"/>
      <c r="L317" s="251"/>
      <c r="M317" s="252"/>
      <c r="N317" s="253"/>
      <c r="O317" s="253"/>
      <c r="P317" s="253"/>
      <c r="Q317" s="253"/>
      <c r="R317" s="253"/>
      <c r="S317" s="253"/>
      <c r="T317" s="254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55" t="s">
        <v>142</v>
      </c>
      <c r="AU317" s="255" t="s">
        <v>81</v>
      </c>
      <c r="AV317" s="15" t="s">
        <v>87</v>
      </c>
      <c r="AW317" s="15" t="s">
        <v>33</v>
      </c>
      <c r="AX317" s="15" t="s">
        <v>77</v>
      </c>
      <c r="AY317" s="255" t="s">
        <v>132</v>
      </c>
    </row>
    <row r="318" s="2" customFormat="1" ht="24.15" customHeight="1">
      <c r="A318" s="39"/>
      <c r="B318" s="40"/>
      <c r="C318" s="205" t="s">
        <v>333</v>
      </c>
      <c r="D318" s="205" t="s">
        <v>134</v>
      </c>
      <c r="E318" s="206" t="s">
        <v>334</v>
      </c>
      <c r="F318" s="207" t="s">
        <v>335</v>
      </c>
      <c r="G318" s="208" t="s">
        <v>155</v>
      </c>
      <c r="H318" s="209">
        <v>12.59</v>
      </c>
      <c r="I318" s="210"/>
      <c r="J318" s="211">
        <f>ROUND(I318*H318,2)</f>
        <v>0</v>
      </c>
      <c r="K318" s="207" t="s">
        <v>138</v>
      </c>
      <c r="L318" s="45"/>
      <c r="M318" s="212" t="s">
        <v>19</v>
      </c>
      <c r="N318" s="213" t="s">
        <v>43</v>
      </c>
      <c r="O318" s="85"/>
      <c r="P318" s="214">
        <f>O318*H318</f>
        <v>0</v>
      </c>
      <c r="Q318" s="214">
        <v>0.050999999999999997</v>
      </c>
      <c r="R318" s="214">
        <f>Q318*H318</f>
        <v>0.64208999999999994</v>
      </c>
      <c r="S318" s="214">
        <v>0</v>
      </c>
      <c r="T318" s="215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16" t="s">
        <v>87</v>
      </c>
      <c r="AT318" s="216" t="s">
        <v>134</v>
      </c>
      <c r="AU318" s="216" t="s">
        <v>81</v>
      </c>
      <c r="AY318" s="18" t="s">
        <v>132</v>
      </c>
      <c r="BE318" s="217">
        <f>IF(N318="základní",J318,0)</f>
        <v>0</v>
      </c>
      <c r="BF318" s="217">
        <f>IF(N318="snížená",J318,0)</f>
        <v>0</v>
      </c>
      <c r="BG318" s="217">
        <f>IF(N318="zákl. přenesená",J318,0)</f>
        <v>0</v>
      </c>
      <c r="BH318" s="217">
        <f>IF(N318="sníž. přenesená",J318,0)</f>
        <v>0</v>
      </c>
      <c r="BI318" s="217">
        <f>IF(N318="nulová",J318,0)</f>
        <v>0</v>
      </c>
      <c r="BJ318" s="18" t="s">
        <v>77</v>
      </c>
      <c r="BK318" s="217">
        <f>ROUND(I318*H318,2)</f>
        <v>0</v>
      </c>
      <c r="BL318" s="18" t="s">
        <v>87</v>
      </c>
      <c r="BM318" s="216" t="s">
        <v>336</v>
      </c>
    </row>
    <row r="319" s="2" customFormat="1">
      <c r="A319" s="39"/>
      <c r="B319" s="40"/>
      <c r="C319" s="41"/>
      <c r="D319" s="218" t="s">
        <v>140</v>
      </c>
      <c r="E319" s="41"/>
      <c r="F319" s="219" t="s">
        <v>337</v>
      </c>
      <c r="G319" s="41"/>
      <c r="H319" s="41"/>
      <c r="I319" s="220"/>
      <c r="J319" s="41"/>
      <c r="K319" s="41"/>
      <c r="L319" s="45"/>
      <c r="M319" s="221"/>
      <c r="N319" s="222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140</v>
      </c>
      <c r="AU319" s="18" t="s">
        <v>81</v>
      </c>
    </row>
    <row r="320" s="13" customFormat="1">
      <c r="A320" s="13"/>
      <c r="B320" s="223"/>
      <c r="C320" s="224"/>
      <c r="D320" s="225" t="s">
        <v>142</v>
      </c>
      <c r="E320" s="226" t="s">
        <v>19</v>
      </c>
      <c r="F320" s="227" t="s">
        <v>338</v>
      </c>
      <c r="G320" s="224"/>
      <c r="H320" s="226" t="s">
        <v>19</v>
      </c>
      <c r="I320" s="228"/>
      <c r="J320" s="224"/>
      <c r="K320" s="224"/>
      <c r="L320" s="229"/>
      <c r="M320" s="230"/>
      <c r="N320" s="231"/>
      <c r="O320" s="231"/>
      <c r="P320" s="231"/>
      <c r="Q320" s="231"/>
      <c r="R320" s="231"/>
      <c r="S320" s="231"/>
      <c r="T320" s="23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3" t="s">
        <v>142</v>
      </c>
      <c r="AU320" s="233" t="s">
        <v>81</v>
      </c>
      <c r="AV320" s="13" t="s">
        <v>77</v>
      </c>
      <c r="AW320" s="13" t="s">
        <v>33</v>
      </c>
      <c r="AX320" s="13" t="s">
        <v>72</v>
      </c>
      <c r="AY320" s="233" t="s">
        <v>132</v>
      </c>
    </row>
    <row r="321" s="13" customFormat="1">
      <c r="A321" s="13"/>
      <c r="B321" s="223"/>
      <c r="C321" s="224"/>
      <c r="D321" s="225" t="s">
        <v>142</v>
      </c>
      <c r="E321" s="226" t="s">
        <v>19</v>
      </c>
      <c r="F321" s="227" t="s">
        <v>339</v>
      </c>
      <c r="G321" s="224"/>
      <c r="H321" s="226" t="s">
        <v>19</v>
      </c>
      <c r="I321" s="228"/>
      <c r="J321" s="224"/>
      <c r="K321" s="224"/>
      <c r="L321" s="229"/>
      <c r="M321" s="230"/>
      <c r="N321" s="231"/>
      <c r="O321" s="231"/>
      <c r="P321" s="231"/>
      <c r="Q321" s="231"/>
      <c r="R321" s="231"/>
      <c r="S321" s="231"/>
      <c r="T321" s="23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3" t="s">
        <v>142</v>
      </c>
      <c r="AU321" s="233" t="s">
        <v>81</v>
      </c>
      <c r="AV321" s="13" t="s">
        <v>77</v>
      </c>
      <c r="AW321" s="13" t="s">
        <v>33</v>
      </c>
      <c r="AX321" s="13" t="s">
        <v>72</v>
      </c>
      <c r="AY321" s="233" t="s">
        <v>132</v>
      </c>
    </row>
    <row r="322" s="14" customFormat="1">
      <c r="A322" s="14"/>
      <c r="B322" s="234"/>
      <c r="C322" s="235"/>
      <c r="D322" s="225" t="s">
        <v>142</v>
      </c>
      <c r="E322" s="236" t="s">
        <v>19</v>
      </c>
      <c r="F322" s="237" t="s">
        <v>340</v>
      </c>
      <c r="G322" s="235"/>
      <c r="H322" s="238">
        <v>12.59</v>
      </c>
      <c r="I322" s="239"/>
      <c r="J322" s="235"/>
      <c r="K322" s="235"/>
      <c r="L322" s="240"/>
      <c r="M322" s="241"/>
      <c r="N322" s="242"/>
      <c r="O322" s="242"/>
      <c r="P322" s="242"/>
      <c r="Q322" s="242"/>
      <c r="R322" s="242"/>
      <c r="S322" s="242"/>
      <c r="T322" s="243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4" t="s">
        <v>142</v>
      </c>
      <c r="AU322" s="244" t="s">
        <v>81</v>
      </c>
      <c r="AV322" s="14" t="s">
        <v>81</v>
      </c>
      <c r="AW322" s="14" t="s">
        <v>33</v>
      </c>
      <c r="AX322" s="14" t="s">
        <v>72</v>
      </c>
      <c r="AY322" s="244" t="s">
        <v>132</v>
      </c>
    </row>
    <row r="323" s="15" customFormat="1">
      <c r="A323" s="15"/>
      <c r="B323" s="245"/>
      <c r="C323" s="246"/>
      <c r="D323" s="225" t="s">
        <v>142</v>
      </c>
      <c r="E323" s="247" t="s">
        <v>19</v>
      </c>
      <c r="F323" s="248" t="s">
        <v>152</v>
      </c>
      <c r="G323" s="246"/>
      <c r="H323" s="249">
        <v>12.59</v>
      </c>
      <c r="I323" s="250"/>
      <c r="J323" s="246"/>
      <c r="K323" s="246"/>
      <c r="L323" s="251"/>
      <c r="M323" s="252"/>
      <c r="N323" s="253"/>
      <c r="O323" s="253"/>
      <c r="P323" s="253"/>
      <c r="Q323" s="253"/>
      <c r="R323" s="253"/>
      <c r="S323" s="253"/>
      <c r="T323" s="254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55" t="s">
        <v>142</v>
      </c>
      <c r="AU323" s="255" t="s">
        <v>81</v>
      </c>
      <c r="AV323" s="15" t="s">
        <v>87</v>
      </c>
      <c r="AW323" s="15" t="s">
        <v>33</v>
      </c>
      <c r="AX323" s="15" t="s">
        <v>77</v>
      </c>
      <c r="AY323" s="255" t="s">
        <v>132</v>
      </c>
    </row>
    <row r="324" s="2" customFormat="1" ht="24.15" customHeight="1">
      <c r="A324" s="39"/>
      <c r="B324" s="40"/>
      <c r="C324" s="205" t="s">
        <v>341</v>
      </c>
      <c r="D324" s="205" t="s">
        <v>134</v>
      </c>
      <c r="E324" s="206" t="s">
        <v>342</v>
      </c>
      <c r="F324" s="207" t="s">
        <v>343</v>
      </c>
      <c r="G324" s="208" t="s">
        <v>155</v>
      </c>
      <c r="H324" s="209">
        <v>626.79100000000005</v>
      </c>
      <c r="I324" s="210"/>
      <c r="J324" s="211">
        <f>ROUND(I324*H324,2)</f>
        <v>0</v>
      </c>
      <c r="K324" s="207" t="s">
        <v>138</v>
      </c>
      <c r="L324" s="45"/>
      <c r="M324" s="212" t="s">
        <v>19</v>
      </c>
      <c r="N324" s="213" t="s">
        <v>43</v>
      </c>
      <c r="O324" s="85"/>
      <c r="P324" s="214">
        <f>O324*H324</f>
        <v>0</v>
      </c>
      <c r="Q324" s="214">
        <v>0.11</v>
      </c>
      <c r="R324" s="214">
        <f>Q324*H324</f>
        <v>68.947010000000006</v>
      </c>
      <c r="S324" s="214">
        <v>0</v>
      </c>
      <c r="T324" s="215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16" t="s">
        <v>87</v>
      </c>
      <c r="AT324" s="216" t="s">
        <v>134</v>
      </c>
      <c r="AU324" s="216" t="s">
        <v>81</v>
      </c>
      <c r="AY324" s="18" t="s">
        <v>132</v>
      </c>
      <c r="BE324" s="217">
        <f>IF(N324="základní",J324,0)</f>
        <v>0</v>
      </c>
      <c r="BF324" s="217">
        <f>IF(N324="snížená",J324,0)</f>
        <v>0</v>
      </c>
      <c r="BG324" s="217">
        <f>IF(N324="zákl. přenesená",J324,0)</f>
        <v>0</v>
      </c>
      <c r="BH324" s="217">
        <f>IF(N324="sníž. přenesená",J324,0)</f>
        <v>0</v>
      </c>
      <c r="BI324" s="217">
        <f>IF(N324="nulová",J324,0)</f>
        <v>0</v>
      </c>
      <c r="BJ324" s="18" t="s">
        <v>77</v>
      </c>
      <c r="BK324" s="217">
        <f>ROUND(I324*H324,2)</f>
        <v>0</v>
      </c>
      <c r="BL324" s="18" t="s">
        <v>87</v>
      </c>
      <c r="BM324" s="216" t="s">
        <v>344</v>
      </c>
    </row>
    <row r="325" s="2" customFormat="1">
      <c r="A325" s="39"/>
      <c r="B325" s="40"/>
      <c r="C325" s="41"/>
      <c r="D325" s="218" t="s">
        <v>140</v>
      </c>
      <c r="E325" s="41"/>
      <c r="F325" s="219" t="s">
        <v>345</v>
      </c>
      <c r="G325" s="41"/>
      <c r="H325" s="41"/>
      <c r="I325" s="220"/>
      <c r="J325" s="41"/>
      <c r="K325" s="41"/>
      <c r="L325" s="45"/>
      <c r="M325" s="221"/>
      <c r="N325" s="222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140</v>
      </c>
      <c r="AU325" s="18" t="s">
        <v>81</v>
      </c>
    </row>
    <row r="326" s="13" customFormat="1">
      <c r="A326" s="13"/>
      <c r="B326" s="223"/>
      <c r="C326" s="224"/>
      <c r="D326" s="225" t="s">
        <v>142</v>
      </c>
      <c r="E326" s="226" t="s">
        <v>19</v>
      </c>
      <c r="F326" s="227" t="s">
        <v>346</v>
      </c>
      <c r="G326" s="224"/>
      <c r="H326" s="226" t="s">
        <v>19</v>
      </c>
      <c r="I326" s="228"/>
      <c r="J326" s="224"/>
      <c r="K326" s="224"/>
      <c r="L326" s="229"/>
      <c r="M326" s="230"/>
      <c r="N326" s="231"/>
      <c r="O326" s="231"/>
      <c r="P326" s="231"/>
      <c r="Q326" s="231"/>
      <c r="R326" s="231"/>
      <c r="S326" s="231"/>
      <c r="T326" s="23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3" t="s">
        <v>142</v>
      </c>
      <c r="AU326" s="233" t="s">
        <v>81</v>
      </c>
      <c r="AV326" s="13" t="s">
        <v>77</v>
      </c>
      <c r="AW326" s="13" t="s">
        <v>33</v>
      </c>
      <c r="AX326" s="13" t="s">
        <v>72</v>
      </c>
      <c r="AY326" s="233" t="s">
        <v>132</v>
      </c>
    </row>
    <row r="327" s="13" customFormat="1">
      <c r="A327" s="13"/>
      <c r="B327" s="223"/>
      <c r="C327" s="224"/>
      <c r="D327" s="225" t="s">
        <v>142</v>
      </c>
      <c r="E327" s="226" t="s">
        <v>19</v>
      </c>
      <c r="F327" s="227" t="s">
        <v>347</v>
      </c>
      <c r="G327" s="224"/>
      <c r="H327" s="226" t="s">
        <v>19</v>
      </c>
      <c r="I327" s="228"/>
      <c r="J327" s="224"/>
      <c r="K327" s="224"/>
      <c r="L327" s="229"/>
      <c r="M327" s="230"/>
      <c r="N327" s="231"/>
      <c r="O327" s="231"/>
      <c r="P327" s="231"/>
      <c r="Q327" s="231"/>
      <c r="R327" s="231"/>
      <c r="S327" s="231"/>
      <c r="T327" s="23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3" t="s">
        <v>142</v>
      </c>
      <c r="AU327" s="233" t="s">
        <v>81</v>
      </c>
      <c r="AV327" s="13" t="s">
        <v>77</v>
      </c>
      <c r="AW327" s="13" t="s">
        <v>33</v>
      </c>
      <c r="AX327" s="13" t="s">
        <v>72</v>
      </c>
      <c r="AY327" s="233" t="s">
        <v>132</v>
      </c>
    </row>
    <row r="328" s="14" customFormat="1">
      <c r="A328" s="14"/>
      <c r="B328" s="234"/>
      <c r="C328" s="235"/>
      <c r="D328" s="225" t="s">
        <v>142</v>
      </c>
      <c r="E328" s="236" t="s">
        <v>19</v>
      </c>
      <c r="F328" s="237" t="s">
        <v>348</v>
      </c>
      <c r="G328" s="235"/>
      <c r="H328" s="238">
        <v>570.60000000000002</v>
      </c>
      <c r="I328" s="239"/>
      <c r="J328" s="235"/>
      <c r="K328" s="235"/>
      <c r="L328" s="240"/>
      <c r="M328" s="241"/>
      <c r="N328" s="242"/>
      <c r="O328" s="242"/>
      <c r="P328" s="242"/>
      <c r="Q328" s="242"/>
      <c r="R328" s="242"/>
      <c r="S328" s="242"/>
      <c r="T328" s="243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4" t="s">
        <v>142</v>
      </c>
      <c r="AU328" s="244" t="s">
        <v>81</v>
      </c>
      <c r="AV328" s="14" t="s">
        <v>81</v>
      </c>
      <c r="AW328" s="14" t="s">
        <v>33</v>
      </c>
      <c r="AX328" s="14" t="s">
        <v>72</v>
      </c>
      <c r="AY328" s="244" t="s">
        <v>132</v>
      </c>
    </row>
    <row r="329" s="13" customFormat="1">
      <c r="A329" s="13"/>
      <c r="B329" s="223"/>
      <c r="C329" s="224"/>
      <c r="D329" s="225" t="s">
        <v>142</v>
      </c>
      <c r="E329" s="226" t="s">
        <v>19</v>
      </c>
      <c r="F329" s="227" t="s">
        <v>160</v>
      </c>
      <c r="G329" s="224"/>
      <c r="H329" s="226" t="s">
        <v>19</v>
      </c>
      <c r="I329" s="228"/>
      <c r="J329" s="224"/>
      <c r="K329" s="224"/>
      <c r="L329" s="229"/>
      <c r="M329" s="230"/>
      <c r="N329" s="231"/>
      <c r="O329" s="231"/>
      <c r="P329" s="231"/>
      <c r="Q329" s="231"/>
      <c r="R329" s="231"/>
      <c r="S329" s="231"/>
      <c r="T329" s="23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3" t="s">
        <v>142</v>
      </c>
      <c r="AU329" s="233" t="s">
        <v>81</v>
      </c>
      <c r="AV329" s="13" t="s">
        <v>77</v>
      </c>
      <c r="AW329" s="13" t="s">
        <v>33</v>
      </c>
      <c r="AX329" s="13" t="s">
        <v>72</v>
      </c>
      <c r="AY329" s="233" t="s">
        <v>132</v>
      </c>
    </row>
    <row r="330" s="14" customFormat="1">
      <c r="A330" s="14"/>
      <c r="B330" s="234"/>
      <c r="C330" s="235"/>
      <c r="D330" s="225" t="s">
        <v>142</v>
      </c>
      <c r="E330" s="236" t="s">
        <v>19</v>
      </c>
      <c r="F330" s="237" t="s">
        <v>349</v>
      </c>
      <c r="G330" s="235"/>
      <c r="H330" s="238">
        <v>36.659999999999997</v>
      </c>
      <c r="I330" s="239"/>
      <c r="J330" s="235"/>
      <c r="K330" s="235"/>
      <c r="L330" s="240"/>
      <c r="M330" s="241"/>
      <c r="N330" s="242"/>
      <c r="O330" s="242"/>
      <c r="P330" s="242"/>
      <c r="Q330" s="242"/>
      <c r="R330" s="242"/>
      <c r="S330" s="242"/>
      <c r="T330" s="24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4" t="s">
        <v>142</v>
      </c>
      <c r="AU330" s="244" t="s">
        <v>81</v>
      </c>
      <c r="AV330" s="14" t="s">
        <v>81</v>
      </c>
      <c r="AW330" s="14" t="s">
        <v>33</v>
      </c>
      <c r="AX330" s="14" t="s">
        <v>72</v>
      </c>
      <c r="AY330" s="244" t="s">
        <v>132</v>
      </c>
    </row>
    <row r="331" s="13" customFormat="1">
      <c r="A331" s="13"/>
      <c r="B331" s="223"/>
      <c r="C331" s="224"/>
      <c r="D331" s="225" t="s">
        <v>142</v>
      </c>
      <c r="E331" s="226" t="s">
        <v>19</v>
      </c>
      <c r="F331" s="227" t="s">
        <v>350</v>
      </c>
      <c r="G331" s="224"/>
      <c r="H331" s="226" t="s">
        <v>19</v>
      </c>
      <c r="I331" s="228"/>
      <c r="J331" s="224"/>
      <c r="K331" s="224"/>
      <c r="L331" s="229"/>
      <c r="M331" s="230"/>
      <c r="N331" s="231"/>
      <c r="O331" s="231"/>
      <c r="P331" s="231"/>
      <c r="Q331" s="231"/>
      <c r="R331" s="231"/>
      <c r="S331" s="231"/>
      <c r="T331" s="23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3" t="s">
        <v>142</v>
      </c>
      <c r="AU331" s="233" t="s">
        <v>81</v>
      </c>
      <c r="AV331" s="13" t="s">
        <v>77</v>
      </c>
      <c r="AW331" s="13" t="s">
        <v>33</v>
      </c>
      <c r="AX331" s="13" t="s">
        <v>72</v>
      </c>
      <c r="AY331" s="233" t="s">
        <v>132</v>
      </c>
    </row>
    <row r="332" s="13" customFormat="1">
      <c r="A332" s="13"/>
      <c r="B332" s="223"/>
      <c r="C332" s="224"/>
      <c r="D332" s="225" t="s">
        <v>142</v>
      </c>
      <c r="E332" s="226" t="s">
        <v>19</v>
      </c>
      <c r="F332" s="227" t="s">
        <v>323</v>
      </c>
      <c r="G332" s="224"/>
      <c r="H332" s="226" t="s">
        <v>19</v>
      </c>
      <c r="I332" s="228"/>
      <c r="J332" s="224"/>
      <c r="K332" s="224"/>
      <c r="L332" s="229"/>
      <c r="M332" s="230"/>
      <c r="N332" s="231"/>
      <c r="O332" s="231"/>
      <c r="P332" s="231"/>
      <c r="Q332" s="231"/>
      <c r="R332" s="231"/>
      <c r="S332" s="231"/>
      <c r="T332" s="23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3" t="s">
        <v>142</v>
      </c>
      <c r="AU332" s="233" t="s">
        <v>81</v>
      </c>
      <c r="AV332" s="13" t="s">
        <v>77</v>
      </c>
      <c r="AW332" s="13" t="s">
        <v>33</v>
      </c>
      <c r="AX332" s="13" t="s">
        <v>72</v>
      </c>
      <c r="AY332" s="233" t="s">
        <v>132</v>
      </c>
    </row>
    <row r="333" s="14" customFormat="1">
      <c r="A333" s="14"/>
      <c r="B333" s="234"/>
      <c r="C333" s="235"/>
      <c r="D333" s="225" t="s">
        <v>142</v>
      </c>
      <c r="E333" s="236" t="s">
        <v>19</v>
      </c>
      <c r="F333" s="237" t="s">
        <v>351</v>
      </c>
      <c r="G333" s="235"/>
      <c r="H333" s="238">
        <v>10.394</v>
      </c>
      <c r="I333" s="239"/>
      <c r="J333" s="235"/>
      <c r="K333" s="235"/>
      <c r="L333" s="240"/>
      <c r="M333" s="241"/>
      <c r="N333" s="242"/>
      <c r="O333" s="242"/>
      <c r="P333" s="242"/>
      <c r="Q333" s="242"/>
      <c r="R333" s="242"/>
      <c r="S333" s="242"/>
      <c r="T333" s="243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4" t="s">
        <v>142</v>
      </c>
      <c r="AU333" s="244" t="s">
        <v>81</v>
      </c>
      <c r="AV333" s="14" t="s">
        <v>81</v>
      </c>
      <c r="AW333" s="14" t="s">
        <v>33</v>
      </c>
      <c r="AX333" s="14" t="s">
        <v>72</v>
      </c>
      <c r="AY333" s="244" t="s">
        <v>132</v>
      </c>
    </row>
    <row r="334" s="13" customFormat="1">
      <c r="A334" s="13"/>
      <c r="B334" s="223"/>
      <c r="C334" s="224"/>
      <c r="D334" s="225" t="s">
        <v>142</v>
      </c>
      <c r="E334" s="226" t="s">
        <v>19</v>
      </c>
      <c r="F334" s="227" t="s">
        <v>352</v>
      </c>
      <c r="G334" s="224"/>
      <c r="H334" s="226" t="s">
        <v>19</v>
      </c>
      <c r="I334" s="228"/>
      <c r="J334" s="224"/>
      <c r="K334" s="224"/>
      <c r="L334" s="229"/>
      <c r="M334" s="230"/>
      <c r="N334" s="231"/>
      <c r="O334" s="231"/>
      <c r="P334" s="231"/>
      <c r="Q334" s="231"/>
      <c r="R334" s="231"/>
      <c r="S334" s="231"/>
      <c r="T334" s="23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3" t="s">
        <v>142</v>
      </c>
      <c r="AU334" s="233" t="s">
        <v>81</v>
      </c>
      <c r="AV334" s="13" t="s">
        <v>77</v>
      </c>
      <c r="AW334" s="13" t="s">
        <v>33</v>
      </c>
      <c r="AX334" s="13" t="s">
        <v>72</v>
      </c>
      <c r="AY334" s="233" t="s">
        <v>132</v>
      </c>
    </row>
    <row r="335" s="14" customFormat="1">
      <c r="A335" s="14"/>
      <c r="B335" s="234"/>
      <c r="C335" s="235"/>
      <c r="D335" s="225" t="s">
        <v>142</v>
      </c>
      <c r="E335" s="236" t="s">
        <v>19</v>
      </c>
      <c r="F335" s="237" t="s">
        <v>353</v>
      </c>
      <c r="G335" s="235"/>
      <c r="H335" s="238">
        <v>9.1370000000000005</v>
      </c>
      <c r="I335" s="239"/>
      <c r="J335" s="235"/>
      <c r="K335" s="235"/>
      <c r="L335" s="240"/>
      <c r="M335" s="241"/>
      <c r="N335" s="242"/>
      <c r="O335" s="242"/>
      <c r="P335" s="242"/>
      <c r="Q335" s="242"/>
      <c r="R335" s="242"/>
      <c r="S335" s="242"/>
      <c r="T335" s="243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4" t="s">
        <v>142</v>
      </c>
      <c r="AU335" s="244" t="s">
        <v>81</v>
      </c>
      <c r="AV335" s="14" t="s">
        <v>81</v>
      </c>
      <c r="AW335" s="14" t="s">
        <v>33</v>
      </c>
      <c r="AX335" s="14" t="s">
        <v>72</v>
      </c>
      <c r="AY335" s="244" t="s">
        <v>132</v>
      </c>
    </row>
    <row r="336" s="15" customFormat="1">
      <c r="A336" s="15"/>
      <c r="B336" s="245"/>
      <c r="C336" s="246"/>
      <c r="D336" s="225" t="s">
        <v>142</v>
      </c>
      <c r="E336" s="247" t="s">
        <v>19</v>
      </c>
      <c r="F336" s="248" t="s">
        <v>152</v>
      </c>
      <c r="G336" s="246"/>
      <c r="H336" s="249">
        <v>626.79100000000005</v>
      </c>
      <c r="I336" s="250"/>
      <c r="J336" s="246"/>
      <c r="K336" s="246"/>
      <c r="L336" s="251"/>
      <c r="M336" s="252"/>
      <c r="N336" s="253"/>
      <c r="O336" s="253"/>
      <c r="P336" s="253"/>
      <c r="Q336" s="253"/>
      <c r="R336" s="253"/>
      <c r="S336" s="253"/>
      <c r="T336" s="254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55" t="s">
        <v>142</v>
      </c>
      <c r="AU336" s="255" t="s">
        <v>81</v>
      </c>
      <c r="AV336" s="15" t="s">
        <v>87</v>
      </c>
      <c r="AW336" s="15" t="s">
        <v>33</v>
      </c>
      <c r="AX336" s="15" t="s">
        <v>77</v>
      </c>
      <c r="AY336" s="255" t="s">
        <v>132</v>
      </c>
    </row>
    <row r="337" s="2" customFormat="1" ht="37.8" customHeight="1">
      <c r="A337" s="39"/>
      <c r="B337" s="40"/>
      <c r="C337" s="205" t="s">
        <v>354</v>
      </c>
      <c r="D337" s="205" t="s">
        <v>134</v>
      </c>
      <c r="E337" s="206" t="s">
        <v>355</v>
      </c>
      <c r="F337" s="207" t="s">
        <v>356</v>
      </c>
      <c r="G337" s="208" t="s">
        <v>155</v>
      </c>
      <c r="H337" s="209">
        <v>4387.5370000000003</v>
      </c>
      <c r="I337" s="210"/>
      <c r="J337" s="211">
        <f>ROUND(I337*H337,2)</f>
        <v>0</v>
      </c>
      <c r="K337" s="207" t="s">
        <v>138</v>
      </c>
      <c r="L337" s="45"/>
      <c r="M337" s="212" t="s">
        <v>19</v>
      </c>
      <c r="N337" s="213" t="s">
        <v>43</v>
      </c>
      <c r="O337" s="85"/>
      <c r="P337" s="214">
        <f>O337*H337</f>
        <v>0</v>
      </c>
      <c r="Q337" s="214">
        <v>0.010999999999999999</v>
      </c>
      <c r="R337" s="214">
        <f>Q337*H337</f>
        <v>48.262906999999998</v>
      </c>
      <c r="S337" s="214">
        <v>0</v>
      </c>
      <c r="T337" s="215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16" t="s">
        <v>87</v>
      </c>
      <c r="AT337" s="216" t="s">
        <v>134</v>
      </c>
      <c r="AU337" s="216" t="s">
        <v>81</v>
      </c>
      <c r="AY337" s="18" t="s">
        <v>132</v>
      </c>
      <c r="BE337" s="217">
        <f>IF(N337="základní",J337,0)</f>
        <v>0</v>
      </c>
      <c r="BF337" s="217">
        <f>IF(N337="snížená",J337,0)</f>
        <v>0</v>
      </c>
      <c r="BG337" s="217">
        <f>IF(N337="zákl. přenesená",J337,0)</f>
        <v>0</v>
      </c>
      <c r="BH337" s="217">
        <f>IF(N337="sníž. přenesená",J337,0)</f>
        <v>0</v>
      </c>
      <c r="BI337" s="217">
        <f>IF(N337="nulová",J337,0)</f>
        <v>0</v>
      </c>
      <c r="BJ337" s="18" t="s">
        <v>77</v>
      </c>
      <c r="BK337" s="217">
        <f>ROUND(I337*H337,2)</f>
        <v>0</v>
      </c>
      <c r="BL337" s="18" t="s">
        <v>87</v>
      </c>
      <c r="BM337" s="216" t="s">
        <v>357</v>
      </c>
    </row>
    <row r="338" s="2" customFormat="1">
      <c r="A338" s="39"/>
      <c r="B338" s="40"/>
      <c r="C338" s="41"/>
      <c r="D338" s="218" t="s">
        <v>140</v>
      </c>
      <c r="E338" s="41"/>
      <c r="F338" s="219" t="s">
        <v>358</v>
      </c>
      <c r="G338" s="41"/>
      <c r="H338" s="41"/>
      <c r="I338" s="220"/>
      <c r="J338" s="41"/>
      <c r="K338" s="41"/>
      <c r="L338" s="45"/>
      <c r="M338" s="221"/>
      <c r="N338" s="222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140</v>
      </c>
      <c r="AU338" s="18" t="s">
        <v>81</v>
      </c>
    </row>
    <row r="339" s="14" customFormat="1">
      <c r="A339" s="14"/>
      <c r="B339" s="234"/>
      <c r="C339" s="235"/>
      <c r="D339" s="225" t="s">
        <v>142</v>
      </c>
      <c r="E339" s="236" t="s">
        <v>19</v>
      </c>
      <c r="F339" s="237" t="s">
        <v>359</v>
      </c>
      <c r="G339" s="235"/>
      <c r="H339" s="238">
        <v>4387.5370000000003</v>
      </c>
      <c r="I339" s="239"/>
      <c r="J339" s="235"/>
      <c r="K339" s="235"/>
      <c r="L339" s="240"/>
      <c r="M339" s="241"/>
      <c r="N339" s="242"/>
      <c r="O339" s="242"/>
      <c r="P339" s="242"/>
      <c r="Q339" s="242"/>
      <c r="R339" s="242"/>
      <c r="S339" s="242"/>
      <c r="T339" s="243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4" t="s">
        <v>142</v>
      </c>
      <c r="AU339" s="244" t="s">
        <v>81</v>
      </c>
      <c r="AV339" s="14" t="s">
        <v>81</v>
      </c>
      <c r="AW339" s="14" t="s">
        <v>33</v>
      </c>
      <c r="AX339" s="14" t="s">
        <v>77</v>
      </c>
      <c r="AY339" s="244" t="s">
        <v>132</v>
      </c>
    </row>
    <row r="340" s="2" customFormat="1" ht="37.8" customHeight="1">
      <c r="A340" s="39"/>
      <c r="B340" s="40"/>
      <c r="C340" s="205" t="s">
        <v>360</v>
      </c>
      <c r="D340" s="205" t="s">
        <v>134</v>
      </c>
      <c r="E340" s="206" t="s">
        <v>361</v>
      </c>
      <c r="F340" s="207" t="s">
        <v>362</v>
      </c>
      <c r="G340" s="208" t="s">
        <v>302</v>
      </c>
      <c r="H340" s="209">
        <v>417.14999999999998</v>
      </c>
      <c r="I340" s="210"/>
      <c r="J340" s="211">
        <f>ROUND(I340*H340,2)</f>
        <v>0</v>
      </c>
      <c r="K340" s="207" t="s">
        <v>138</v>
      </c>
      <c r="L340" s="45"/>
      <c r="M340" s="212" t="s">
        <v>19</v>
      </c>
      <c r="N340" s="213" t="s">
        <v>43</v>
      </c>
      <c r="O340" s="85"/>
      <c r="P340" s="214">
        <f>O340*H340</f>
        <v>0</v>
      </c>
      <c r="Q340" s="214">
        <v>2.0000000000000002E-05</v>
      </c>
      <c r="R340" s="214">
        <f>Q340*H340</f>
        <v>0.0083429999999999997</v>
      </c>
      <c r="S340" s="214">
        <v>0</v>
      </c>
      <c r="T340" s="215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16" t="s">
        <v>87</v>
      </c>
      <c r="AT340" s="216" t="s">
        <v>134</v>
      </c>
      <c r="AU340" s="216" t="s">
        <v>81</v>
      </c>
      <c r="AY340" s="18" t="s">
        <v>132</v>
      </c>
      <c r="BE340" s="217">
        <f>IF(N340="základní",J340,0)</f>
        <v>0</v>
      </c>
      <c r="BF340" s="217">
        <f>IF(N340="snížená",J340,0)</f>
        <v>0</v>
      </c>
      <c r="BG340" s="217">
        <f>IF(N340="zákl. přenesená",J340,0)</f>
        <v>0</v>
      </c>
      <c r="BH340" s="217">
        <f>IF(N340="sníž. přenesená",J340,0)</f>
        <v>0</v>
      </c>
      <c r="BI340" s="217">
        <f>IF(N340="nulová",J340,0)</f>
        <v>0</v>
      </c>
      <c r="BJ340" s="18" t="s">
        <v>77</v>
      </c>
      <c r="BK340" s="217">
        <f>ROUND(I340*H340,2)</f>
        <v>0</v>
      </c>
      <c r="BL340" s="18" t="s">
        <v>87</v>
      </c>
      <c r="BM340" s="216" t="s">
        <v>363</v>
      </c>
    </row>
    <row r="341" s="2" customFormat="1">
      <c r="A341" s="39"/>
      <c r="B341" s="40"/>
      <c r="C341" s="41"/>
      <c r="D341" s="218" t="s">
        <v>140</v>
      </c>
      <c r="E341" s="41"/>
      <c r="F341" s="219" t="s">
        <v>364</v>
      </c>
      <c r="G341" s="41"/>
      <c r="H341" s="41"/>
      <c r="I341" s="220"/>
      <c r="J341" s="41"/>
      <c r="K341" s="41"/>
      <c r="L341" s="45"/>
      <c r="M341" s="221"/>
      <c r="N341" s="222"/>
      <c r="O341" s="85"/>
      <c r="P341" s="85"/>
      <c r="Q341" s="85"/>
      <c r="R341" s="85"/>
      <c r="S341" s="85"/>
      <c r="T341" s="86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140</v>
      </c>
      <c r="AU341" s="18" t="s">
        <v>81</v>
      </c>
    </row>
    <row r="342" s="13" customFormat="1">
      <c r="A342" s="13"/>
      <c r="B342" s="223"/>
      <c r="C342" s="224"/>
      <c r="D342" s="225" t="s">
        <v>142</v>
      </c>
      <c r="E342" s="226" t="s">
        <v>19</v>
      </c>
      <c r="F342" s="227" t="s">
        <v>365</v>
      </c>
      <c r="G342" s="224"/>
      <c r="H342" s="226" t="s">
        <v>19</v>
      </c>
      <c r="I342" s="228"/>
      <c r="J342" s="224"/>
      <c r="K342" s="224"/>
      <c r="L342" s="229"/>
      <c r="M342" s="230"/>
      <c r="N342" s="231"/>
      <c r="O342" s="231"/>
      <c r="P342" s="231"/>
      <c r="Q342" s="231"/>
      <c r="R342" s="231"/>
      <c r="S342" s="231"/>
      <c r="T342" s="23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3" t="s">
        <v>142</v>
      </c>
      <c r="AU342" s="233" t="s">
        <v>81</v>
      </c>
      <c r="AV342" s="13" t="s">
        <v>77</v>
      </c>
      <c r="AW342" s="13" t="s">
        <v>33</v>
      </c>
      <c r="AX342" s="13" t="s">
        <v>72</v>
      </c>
      <c r="AY342" s="233" t="s">
        <v>132</v>
      </c>
    </row>
    <row r="343" s="13" customFormat="1">
      <c r="A343" s="13"/>
      <c r="B343" s="223"/>
      <c r="C343" s="224"/>
      <c r="D343" s="225" t="s">
        <v>142</v>
      </c>
      <c r="E343" s="226" t="s">
        <v>19</v>
      </c>
      <c r="F343" s="227" t="s">
        <v>144</v>
      </c>
      <c r="G343" s="224"/>
      <c r="H343" s="226" t="s">
        <v>19</v>
      </c>
      <c r="I343" s="228"/>
      <c r="J343" s="224"/>
      <c r="K343" s="224"/>
      <c r="L343" s="229"/>
      <c r="M343" s="230"/>
      <c r="N343" s="231"/>
      <c r="O343" s="231"/>
      <c r="P343" s="231"/>
      <c r="Q343" s="231"/>
      <c r="R343" s="231"/>
      <c r="S343" s="231"/>
      <c r="T343" s="232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3" t="s">
        <v>142</v>
      </c>
      <c r="AU343" s="233" t="s">
        <v>81</v>
      </c>
      <c r="AV343" s="13" t="s">
        <v>77</v>
      </c>
      <c r="AW343" s="13" t="s">
        <v>33</v>
      </c>
      <c r="AX343" s="13" t="s">
        <v>72</v>
      </c>
      <c r="AY343" s="233" t="s">
        <v>132</v>
      </c>
    </row>
    <row r="344" s="14" customFormat="1">
      <c r="A344" s="14"/>
      <c r="B344" s="234"/>
      <c r="C344" s="235"/>
      <c r="D344" s="225" t="s">
        <v>142</v>
      </c>
      <c r="E344" s="236" t="s">
        <v>19</v>
      </c>
      <c r="F344" s="237" t="s">
        <v>306</v>
      </c>
      <c r="G344" s="235"/>
      <c r="H344" s="238">
        <v>106.59</v>
      </c>
      <c r="I344" s="239"/>
      <c r="J344" s="235"/>
      <c r="K344" s="235"/>
      <c r="L344" s="240"/>
      <c r="M344" s="241"/>
      <c r="N344" s="242"/>
      <c r="O344" s="242"/>
      <c r="P344" s="242"/>
      <c r="Q344" s="242"/>
      <c r="R344" s="242"/>
      <c r="S344" s="242"/>
      <c r="T344" s="243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44" t="s">
        <v>142</v>
      </c>
      <c r="AU344" s="244" t="s">
        <v>81</v>
      </c>
      <c r="AV344" s="14" t="s">
        <v>81</v>
      </c>
      <c r="AW344" s="14" t="s">
        <v>33</v>
      </c>
      <c r="AX344" s="14" t="s">
        <v>72</v>
      </c>
      <c r="AY344" s="244" t="s">
        <v>132</v>
      </c>
    </row>
    <row r="345" s="13" customFormat="1">
      <c r="A345" s="13"/>
      <c r="B345" s="223"/>
      <c r="C345" s="224"/>
      <c r="D345" s="225" t="s">
        <v>142</v>
      </c>
      <c r="E345" s="226" t="s">
        <v>19</v>
      </c>
      <c r="F345" s="227" t="s">
        <v>269</v>
      </c>
      <c r="G345" s="224"/>
      <c r="H345" s="226" t="s">
        <v>19</v>
      </c>
      <c r="I345" s="228"/>
      <c r="J345" s="224"/>
      <c r="K345" s="224"/>
      <c r="L345" s="229"/>
      <c r="M345" s="230"/>
      <c r="N345" s="231"/>
      <c r="O345" s="231"/>
      <c r="P345" s="231"/>
      <c r="Q345" s="231"/>
      <c r="R345" s="231"/>
      <c r="S345" s="231"/>
      <c r="T345" s="23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3" t="s">
        <v>142</v>
      </c>
      <c r="AU345" s="233" t="s">
        <v>81</v>
      </c>
      <c r="AV345" s="13" t="s">
        <v>77</v>
      </c>
      <c r="AW345" s="13" t="s">
        <v>33</v>
      </c>
      <c r="AX345" s="13" t="s">
        <v>72</v>
      </c>
      <c r="AY345" s="233" t="s">
        <v>132</v>
      </c>
    </row>
    <row r="346" s="14" customFormat="1">
      <c r="A346" s="14"/>
      <c r="B346" s="234"/>
      <c r="C346" s="235"/>
      <c r="D346" s="225" t="s">
        <v>142</v>
      </c>
      <c r="E346" s="236" t="s">
        <v>19</v>
      </c>
      <c r="F346" s="237" t="s">
        <v>309</v>
      </c>
      <c r="G346" s="235"/>
      <c r="H346" s="238">
        <v>19.399999999999999</v>
      </c>
      <c r="I346" s="239"/>
      <c r="J346" s="235"/>
      <c r="K346" s="235"/>
      <c r="L346" s="240"/>
      <c r="M346" s="241"/>
      <c r="N346" s="242"/>
      <c r="O346" s="242"/>
      <c r="P346" s="242"/>
      <c r="Q346" s="242"/>
      <c r="R346" s="242"/>
      <c r="S346" s="242"/>
      <c r="T346" s="243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4" t="s">
        <v>142</v>
      </c>
      <c r="AU346" s="244" t="s">
        <v>81</v>
      </c>
      <c r="AV346" s="14" t="s">
        <v>81</v>
      </c>
      <c r="AW346" s="14" t="s">
        <v>33</v>
      </c>
      <c r="AX346" s="14" t="s">
        <v>72</v>
      </c>
      <c r="AY346" s="244" t="s">
        <v>132</v>
      </c>
    </row>
    <row r="347" s="13" customFormat="1">
      <c r="A347" s="13"/>
      <c r="B347" s="223"/>
      <c r="C347" s="224"/>
      <c r="D347" s="225" t="s">
        <v>142</v>
      </c>
      <c r="E347" s="226" t="s">
        <v>19</v>
      </c>
      <c r="F347" s="227" t="s">
        <v>173</v>
      </c>
      <c r="G347" s="224"/>
      <c r="H347" s="226" t="s">
        <v>19</v>
      </c>
      <c r="I347" s="228"/>
      <c r="J347" s="224"/>
      <c r="K347" s="224"/>
      <c r="L347" s="229"/>
      <c r="M347" s="230"/>
      <c r="N347" s="231"/>
      <c r="O347" s="231"/>
      <c r="P347" s="231"/>
      <c r="Q347" s="231"/>
      <c r="R347" s="231"/>
      <c r="S347" s="231"/>
      <c r="T347" s="23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3" t="s">
        <v>142</v>
      </c>
      <c r="AU347" s="233" t="s">
        <v>81</v>
      </c>
      <c r="AV347" s="13" t="s">
        <v>77</v>
      </c>
      <c r="AW347" s="13" t="s">
        <v>33</v>
      </c>
      <c r="AX347" s="13" t="s">
        <v>72</v>
      </c>
      <c r="AY347" s="233" t="s">
        <v>132</v>
      </c>
    </row>
    <row r="348" s="14" customFormat="1">
      <c r="A348" s="14"/>
      <c r="B348" s="234"/>
      <c r="C348" s="235"/>
      <c r="D348" s="225" t="s">
        <v>142</v>
      </c>
      <c r="E348" s="236" t="s">
        <v>19</v>
      </c>
      <c r="F348" s="237" t="s">
        <v>311</v>
      </c>
      <c r="G348" s="235"/>
      <c r="H348" s="238">
        <v>26.18</v>
      </c>
      <c r="I348" s="239"/>
      <c r="J348" s="235"/>
      <c r="K348" s="235"/>
      <c r="L348" s="240"/>
      <c r="M348" s="241"/>
      <c r="N348" s="242"/>
      <c r="O348" s="242"/>
      <c r="P348" s="242"/>
      <c r="Q348" s="242"/>
      <c r="R348" s="242"/>
      <c r="S348" s="242"/>
      <c r="T348" s="243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4" t="s">
        <v>142</v>
      </c>
      <c r="AU348" s="244" t="s">
        <v>81</v>
      </c>
      <c r="AV348" s="14" t="s">
        <v>81</v>
      </c>
      <c r="AW348" s="14" t="s">
        <v>33</v>
      </c>
      <c r="AX348" s="14" t="s">
        <v>72</v>
      </c>
      <c r="AY348" s="244" t="s">
        <v>132</v>
      </c>
    </row>
    <row r="349" s="13" customFormat="1">
      <c r="A349" s="13"/>
      <c r="B349" s="223"/>
      <c r="C349" s="224"/>
      <c r="D349" s="225" t="s">
        <v>142</v>
      </c>
      <c r="E349" s="226" t="s">
        <v>19</v>
      </c>
      <c r="F349" s="227" t="s">
        <v>148</v>
      </c>
      <c r="G349" s="224"/>
      <c r="H349" s="226" t="s">
        <v>19</v>
      </c>
      <c r="I349" s="228"/>
      <c r="J349" s="224"/>
      <c r="K349" s="224"/>
      <c r="L349" s="229"/>
      <c r="M349" s="230"/>
      <c r="N349" s="231"/>
      <c r="O349" s="231"/>
      <c r="P349" s="231"/>
      <c r="Q349" s="231"/>
      <c r="R349" s="231"/>
      <c r="S349" s="231"/>
      <c r="T349" s="23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3" t="s">
        <v>142</v>
      </c>
      <c r="AU349" s="233" t="s">
        <v>81</v>
      </c>
      <c r="AV349" s="13" t="s">
        <v>77</v>
      </c>
      <c r="AW349" s="13" t="s">
        <v>33</v>
      </c>
      <c r="AX349" s="13" t="s">
        <v>72</v>
      </c>
      <c r="AY349" s="233" t="s">
        <v>132</v>
      </c>
    </row>
    <row r="350" s="14" customFormat="1">
      <c r="A350" s="14"/>
      <c r="B350" s="234"/>
      <c r="C350" s="235"/>
      <c r="D350" s="225" t="s">
        <v>142</v>
      </c>
      <c r="E350" s="236" t="s">
        <v>19</v>
      </c>
      <c r="F350" s="237" t="s">
        <v>314</v>
      </c>
      <c r="G350" s="235"/>
      <c r="H350" s="238">
        <v>38.93</v>
      </c>
      <c r="I350" s="239"/>
      <c r="J350" s="235"/>
      <c r="K350" s="235"/>
      <c r="L350" s="240"/>
      <c r="M350" s="241"/>
      <c r="N350" s="242"/>
      <c r="O350" s="242"/>
      <c r="P350" s="242"/>
      <c r="Q350" s="242"/>
      <c r="R350" s="242"/>
      <c r="S350" s="242"/>
      <c r="T350" s="243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4" t="s">
        <v>142</v>
      </c>
      <c r="AU350" s="244" t="s">
        <v>81</v>
      </c>
      <c r="AV350" s="14" t="s">
        <v>81</v>
      </c>
      <c r="AW350" s="14" t="s">
        <v>33</v>
      </c>
      <c r="AX350" s="14" t="s">
        <v>72</v>
      </c>
      <c r="AY350" s="244" t="s">
        <v>132</v>
      </c>
    </row>
    <row r="351" s="13" customFormat="1">
      <c r="A351" s="13"/>
      <c r="B351" s="223"/>
      <c r="C351" s="224"/>
      <c r="D351" s="225" t="s">
        <v>142</v>
      </c>
      <c r="E351" s="226" t="s">
        <v>19</v>
      </c>
      <c r="F351" s="227" t="s">
        <v>150</v>
      </c>
      <c r="G351" s="224"/>
      <c r="H351" s="226" t="s">
        <v>19</v>
      </c>
      <c r="I351" s="228"/>
      <c r="J351" s="224"/>
      <c r="K351" s="224"/>
      <c r="L351" s="229"/>
      <c r="M351" s="230"/>
      <c r="N351" s="231"/>
      <c r="O351" s="231"/>
      <c r="P351" s="231"/>
      <c r="Q351" s="231"/>
      <c r="R351" s="231"/>
      <c r="S351" s="231"/>
      <c r="T351" s="23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3" t="s">
        <v>142</v>
      </c>
      <c r="AU351" s="233" t="s">
        <v>81</v>
      </c>
      <c r="AV351" s="13" t="s">
        <v>77</v>
      </c>
      <c r="AW351" s="13" t="s">
        <v>33</v>
      </c>
      <c r="AX351" s="13" t="s">
        <v>72</v>
      </c>
      <c r="AY351" s="233" t="s">
        <v>132</v>
      </c>
    </row>
    <row r="352" s="14" customFormat="1">
      <c r="A352" s="14"/>
      <c r="B352" s="234"/>
      <c r="C352" s="235"/>
      <c r="D352" s="225" t="s">
        <v>142</v>
      </c>
      <c r="E352" s="236" t="s">
        <v>19</v>
      </c>
      <c r="F352" s="237" t="s">
        <v>317</v>
      </c>
      <c r="G352" s="235"/>
      <c r="H352" s="238">
        <v>28.879999999999999</v>
      </c>
      <c r="I352" s="239"/>
      <c r="J352" s="235"/>
      <c r="K352" s="235"/>
      <c r="L352" s="240"/>
      <c r="M352" s="241"/>
      <c r="N352" s="242"/>
      <c r="O352" s="242"/>
      <c r="P352" s="242"/>
      <c r="Q352" s="242"/>
      <c r="R352" s="242"/>
      <c r="S352" s="242"/>
      <c r="T352" s="243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4" t="s">
        <v>142</v>
      </c>
      <c r="AU352" s="244" t="s">
        <v>81</v>
      </c>
      <c r="AV352" s="14" t="s">
        <v>81</v>
      </c>
      <c r="AW352" s="14" t="s">
        <v>33</v>
      </c>
      <c r="AX352" s="14" t="s">
        <v>72</v>
      </c>
      <c r="AY352" s="244" t="s">
        <v>132</v>
      </c>
    </row>
    <row r="353" s="13" customFormat="1">
      <c r="A353" s="13"/>
      <c r="B353" s="223"/>
      <c r="C353" s="224"/>
      <c r="D353" s="225" t="s">
        <v>142</v>
      </c>
      <c r="E353" s="226" t="s">
        <v>19</v>
      </c>
      <c r="F353" s="227" t="s">
        <v>179</v>
      </c>
      <c r="G353" s="224"/>
      <c r="H353" s="226" t="s">
        <v>19</v>
      </c>
      <c r="I353" s="228"/>
      <c r="J353" s="224"/>
      <c r="K353" s="224"/>
      <c r="L353" s="229"/>
      <c r="M353" s="230"/>
      <c r="N353" s="231"/>
      <c r="O353" s="231"/>
      <c r="P353" s="231"/>
      <c r="Q353" s="231"/>
      <c r="R353" s="231"/>
      <c r="S353" s="231"/>
      <c r="T353" s="232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3" t="s">
        <v>142</v>
      </c>
      <c r="AU353" s="233" t="s">
        <v>81</v>
      </c>
      <c r="AV353" s="13" t="s">
        <v>77</v>
      </c>
      <c r="AW353" s="13" t="s">
        <v>33</v>
      </c>
      <c r="AX353" s="13" t="s">
        <v>72</v>
      </c>
      <c r="AY353" s="233" t="s">
        <v>132</v>
      </c>
    </row>
    <row r="354" s="14" customFormat="1">
      <c r="A354" s="14"/>
      <c r="B354" s="234"/>
      <c r="C354" s="235"/>
      <c r="D354" s="225" t="s">
        <v>142</v>
      </c>
      <c r="E354" s="236" t="s">
        <v>19</v>
      </c>
      <c r="F354" s="237" t="s">
        <v>319</v>
      </c>
      <c r="G354" s="235"/>
      <c r="H354" s="238">
        <v>22.93</v>
      </c>
      <c r="I354" s="239"/>
      <c r="J354" s="235"/>
      <c r="K354" s="235"/>
      <c r="L354" s="240"/>
      <c r="M354" s="241"/>
      <c r="N354" s="242"/>
      <c r="O354" s="242"/>
      <c r="P354" s="242"/>
      <c r="Q354" s="242"/>
      <c r="R354" s="242"/>
      <c r="S354" s="242"/>
      <c r="T354" s="243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4" t="s">
        <v>142</v>
      </c>
      <c r="AU354" s="244" t="s">
        <v>81</v>
      </c>
      <c r="AV354" s="14" t="s">
        <v>81</v>
      </c>
      <c r="AW354" s="14" t="s">
        <v>33</v>
      </c>
      <c r="AX354" s="14" t="s">
        <v>72</v>
      </c>
      <c r="AY354" s="244" t="s">
        <v>132</v>
      </c>
    </row>
    <row r="355" s="13" customFormat="1">
      <c r="A355" s="13"/>
      <c r="B355" s="223"/>
      <c r="C355" s="224"/>
      <c r="D355" s="225" t="s">
        <v>142</v>
      </c>
      <c r="E355" s="226" t="s">
        <v>19</v>
      </c>
      <c r="F355" s="227" t="s">
        <v>160</v>
      </c>
      <c r="G355" s="224"/>
      <c r="H355" s="226" t="s">
        <v>19</v>
      </c>
      <c r="I355" s="228"/>
      <c r="J355" s="224"/>
      <c r="K355" s="224"/>
      <c r="L355" s="229"/>
      <c r="M355" s="230"/>
      <c r="N355" s="231"/>
      <c r="O355" s="231"/>
      <c r="P355" s="231"/>
      <c r="Q355" s="231"/>
      <c r="R355" s="231"/>
      <c r="S355" s="231"/>
      <c r="T355" s="23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3" t="s">
        <v>142</v>
      </c>
      <c r="AU355" s="233" t="s">
        <v>81</v>
      </c>
      <c r="AV355" s="13" t="s">
        <v>77</v>
      </c>
      <c r="AW355" s="13" t="s">
        <v>33</v>
      </c>
      <c r="AX355" s="13" t="s">
        <v>72</v>
      </c>
      <c r="AY355" s="233" t="s">
        <v>132</v>
      </c>
    </row>
    <row r="356" s="14" customFormat="1">
      <c r="A356" s="14"/>
      <c r="B356" s="234"/>
      <c r="C356" s="235"/>
      <c r="D356" s="225" t="s">
        <v>142</v>
      </c>
      <c r="E356" s="236" t="s">
        <v>19</v>
      </c>
      <c r="F356" s="237" t="s">
        <v>320</v>
      </c>
      <c r="G356" s="235"/>
      <c r="H356" s="238">
        <v>24.32</v>
      </c>
      <c r="I356" s="239"/>
      <c r="J356" s="235"/>
      <c r="K356" s="235"/>
      <c r="L356" s="240"/>
      <c r="M356" s="241"/>
      <c r="N356" s="242"/>
      <c r="O356" s="242"/>
      <c r="P356" s="242"/>
      <c r="Q356" s="242"/>
      <c r="R356" s="242"/>
      <c r="S356" s="242"/>
      <c r="T356" s="243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4" t="s">
        <v>142</v>
      </c>
      <c r="AU356" s="244" t="s">
        <v>81</v>
      </c>
      <c r="AV356" s="14" t="s">
        <v>81</v>
      </c>
      <c r="AW356" s="14" t="s">
        <v>33</v>
      </c>
      <c r="AX356" s="14" t="s">
        <v>72</v>
      </c>
      <c r="AY356" s="244" t="s">
        <v>132</v>
      </c>
    </row>
    <row r="357" s="13" customFormat="1">
      <c r="A357" s="13"/>
      <c r="B357" s="223"/>
      <c r="C357" s="224"/>
      <c r="D357" s="225" t="s">
        <v>142</v>
      </c>
      <c r="E357" s="226" t="s">
        <v>19</v>
      </c>
      <c r="F357" s="227" t="s">
        <v>325</v>
      </c>
      <c r="G357" s="224"/>
      <c r="H357" s="226" t="s">
        <v>19</v>
      </c>
      <c r="I357" s="228"/>
      <c r="J357" s="224"/>
      <c r="K357" s="224"/>
      <c r="L357" s="229"/>
      <c r="M357" s="230"/>
      <c r="N357" s="231"/>
      <c r="O357" s="231"/>
      <c r="P357" s="231"/>
      <c r="Q357" s="231"/>
      <c r="R357" s="231"/>
      <c r="S357" s="231"/>
      <c r="T357" s="23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3" t="s">
        <v>142</v>
      </c>
      <c r="AU357" s="233" t="s">
        <v>81</v>
      </c>
      <c r="AV357" s="13" t="s">
        <v>77</v>
      </c>
      <c r="AW357" s="13" t="s">
        <v>33</v>
      </c>
      <c r="AX357" s="13" t="s">
        <v>72</v>
      </c>
      <c r="AY357" s="233" t="s">
        <v>132</v>
      </c>
    </row>
    <row r="358" s="14" customFormat="1">
      <c r="A358" s="14"/>
      <c r="B358" s="234"/>
      <c r="C358" s="235"/>
      <c r="D358" s="225" t="s">
        <v>142</v>
      </c>
      <c r="E358" s="236" t="s">
        <v>19</v>
      </c>
      <c r="F358" s="237" t="s">
        <v>366</v>
      </c>
      <c r="G358" s="235"/>
      <c r="H358" s="238">
        <v>5.9000000000000004</v>
      </c>
      <c r="I358" s="239"/>
      <c r="J358" s="235"/>
      <c r="K358" s="235"/>
      <c r="L358" s="240"/>
      <c r="M358" s="241"/>
      <c r="N358" s="242"/>
      <c r="O358" s="242"/>
      <c r="P358" s="242"/>
      <c r="Q358" s="242"/>
      <c r="R358" s="242"/>
      <c r="S358" s="242"/>
      <c r="T358" s="243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4" t="s">
        <v>142</v>
      </c>
      <c r="AU358" s="244" t="s">
        <v>81</v>
      </c>
      <c r="AV358" s="14" t="s">
        <v>81</v>
      </c>
      <c r="AW358" s="14" t="s">
        <v>33</v>
      </c>
      <c r="AX358" s="14" t="s">
        <v>72</v>
      </c>
      <c r="AY358" s="244" t="s">
        <v>132</v>
      </c>
    </row>
    <row r="359" s="16" customFormat="1">
      <c r="A359" s="16"/>
      <c r="B359" s="256"/>
      <c r="C359" s="257"/>
      <c r="D359" s="225" t="s">
        <v>142</v>
      </c>
      <c r="E359" s="258" t="s">
        <v>19</v>
      </c>
      <c r="F359" s="259" t="s">
        <v>286</v>
      </c>
      <c r="G359" s="257"/>
      <c r="H359" s="260">
        <v>273.13</v>
      </c>
      <c r="I359" s="261"/>
      <c r="J359" s="257"/>
      <c r="K359" s="257"/>
      <c r="L359" s="262"/>
      <c r="M359" s="263"/>
      <c r="N359" s="264"/>
      <c r="O359" s="264"/>
      <c r="P359" s="264"/>
      <c r="Q359" s="264"/>
      <c r="R359" s="264"/>
      <c r="S359" s="264"/>
      <c r="T359" s="265"/>
      <c r="U359" s="16"/>
      <c r="V359" s="16"/>
      <c r="W359" s="16"/>
      <c r="X359" s="16"/>
      <c r="Y359" s="16"/>
      <c r="Z359" s="16"/>
      <c r="AA359" s="16"/>
      <c r="AB359" s="16"/>
      <c r="AC359" s="16"/>
      <c r="AD359" s="16"/>
      <c r="AE359" s="16"/>
      <c r="AT359" s="266" t="s">
        <v>142</v>
      </c>
      <c r="AU359" s="266" t="s">
        <v>81</v>
      </c>
      <c r="AV359" s="16" t="s">
        <v>84</v>
      </c>
      <c r="AW359" s="16" t="s">
        <v>33</v>
      </c>
      <c r="AX359" s="16" t="s">
        <v>72</v>
      </c>
      <c r="AY359" s="266" t="s">
        <v>132</v>
      </c>
    </row>
    <row r="360" s="13" customFormat="1">
      <c r="A360" s="13"/>
      <c r="B360" s="223"/>
      <c r="C360" s="224"/>
      <c r="D360" s="225" t="s">
        <v>142</v>
      </c>
      <c r="E360" s="226" t="s">
        <v>19</v>
      </c>
      <c r="F360" s="227" t="s">
        <v>143</v>
      </c>
      <c r="G360" s="224"/>
      <c r="H360" s="226" t="s">
        <v>19</v>
      </c>
      <c r="I360" s="228"/>
      <c r="J360" s="224"/>
      <c r="K360" s="224"/>
      <c r="L360" s="229"/>
      <c r="M360" s="230"/>
      <c r="N360" s="231"/>
      <c r="O360" s="231"/>
      <c r="P360" s="231"/>
      <c r="Q360" s="231"/>
      <c r="R360" s="231"/>
      <c r="S360" s="231"/>
      <c r="T360" s="232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3" t="s">
        <v>142</v>
      </c>
      <c r="AU360" s="233" t="s">
        <v>81</v>
      </c>
      <c r="AV360" s="13" t="s">
        <v>77</v>
      </c>
      <c r="AW360" s="13" t="s">
        <v>33</v>
      </c>
      <c r="AX360" s="13" t="s">
        <v>72</v>
      </c>
      <c r="AY360" s="233" t="s">
        <v>132</v>
      </c>
    </row>
    <row r="361" s="13" customFormat="1">
      <c r="A361" s="13"/>
      <c r="B361" s="223"/>
      <c r="C361" s="224"/>
      <c r="D361" s="225" t="s">
        <v>142</v>
      </c>
      <c r="E361" s="226" t="s">
        <v>19</v>
      </c>
      <c r="F361" s="227" t="s">
        <v>144</v>
      </c>
      <c r="G361" s="224"/>
      <c r="H361" s="226" t="s">
        <v>19</v>
      </c>
      <c r="I361" s="228"/>
      <c r="J361" s="224"/>
      <c r="K361" s="224"/>
      <c r="L361" s="229"/>
      <c r="M361" s="230"/>
      <c r="N361" s="231"/>
      <c r="O361" s="231"/>
      <c r="P361" s="231"/>
      <c r="Q361" s="231"/>
      <c r="R361" s="231"/>
      <c r="S361" s="231"/>
      <c r="T361" s="232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3" t="s">
        <v>142</v>
      </c>
      <c r="AU361" s="233" t="s">
        <v>81</v>
      </c>
      <c r="AV361" s="13" t="s">
        <v>77</v>
      </c>
      <c r="AW361" s="13" t="s">
        <v>33</v>
      </c>
      <c r="AX361" s="13" t="s">
        <v>72</v>
      </c>
      <c r="AY361" s="233" t="s">
        <v>132</v>
      </c>
    </row>
    <row r="362" s="14" customFormat="1">
      <c r="A362" s="14"/>
      <c r="B362" s="234"/>
      <c r="C362" s="235"/>
      <c r="D362" s="225" t="s">
        <v>142</v>
      </c>
      <c r="E362" s="236" t="s">
        <v>19</v>
      </c>
      <c r="F362" s="237" t="s">
        <v>367</v>
      </c>
      <c r="G362" s="235"/>
      <c r="H362" s="238">
        <v>39.899999999999999</v>
      </c>
      <c r="I362" s="239"/>
      <c r="J362" s="235"/>
      <c r="K362" s="235"/>
      <c r="L362" s="240"/>
      <c r="M362" s="241"/>
      <c r="N362" s="242"/>
      <c r="O362" s="242"/>
      <c r="P362" s="242"/>
      <c r="Q362" s="242"/>
      <c r="R362" s="242"/>
      <c r="S362" s="242"/>
      <c r="T362" s="243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4" t="s">
        <v>142</v>
      </c>
      <c r="AU362" s="244" t="s">
        <v>81</v>
      </c>
      <c r="AV362" s="14" t="s">
        <v>81</v>
      </c>
      <c r="AW362" s="14" t="s">
        <v>33</v>
      </c>
      <c r="AX362" s="14" t="s">
        <v>72</v>
      </c>
      <c r="AY362" s="244" t="s">
        <v>132</v>
      </c>
    </row>
    <row r="363" s="14" customFormat="1">
      <c r="A363" s="14"/>
      <c r="B363" s="234"/>
      <c r="C363" s="235"/>
      <c r="D363" s="225" t="s">
        <v>142</v>
      </c>
      <c r="E363" s="236" t="s">
        <v>19</v>
      </c>
      <c r="F363" s="237" t="s">
        <v>368</v>
      </c>
      <c r="G363" s="235"/>
      <c r="H363" s="238">
        <v>14.24</v>
      </c>
      <c r="I363" s="239"/>
      <c r="J363" s="235"/>
      <c r="K363" s="235"/>
      <c r="L363" s="240"/>
      <c r="M363" s="241"/>
      <c r="N363" s="242"/>
      <c r="O363" s="242"/>
      <c r="P363" s="242"/>
      <c r="Q363" s="242"/>
      <c r="R363" s="242"/>
      <c r="S363" s="242"/>
      <c r="T363" s="243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44" t="s">
        <v>142</v>
      </c>
      <c r="AU363" s="244" t="s">
        <v>81</v>
      </c>
      <c r="AV363" s="14" t="s">
        <v>81</v>
      </c>
      <c r="AW363" s="14" t="s">
        <v>33</v>
      </c>
      <c r="AX363" s="14" t="s">
        <v>72</v>
      </c>
      <c r="AY363" s="244" t="s">
        <v>132</v>
      </c>
    </row>
    <row r="364" s="14" customFormat="1">
      <c r="A364" s="14"/>
      <c r="B364" s="234"/>
      <c r="C364" s="235"/>
      <c r="D364" s="225" t="s">
        <v>142</v>
      </c>
      <c r="E364" s="236" t="s">
        <v>19</v>
      </c>
      <c r="F364" s="237" t="s">
        <v>369</v>
      </c>
      <c r="G364" s="235"/>
      <c r="H364" s="238">
        <v>18.800000000000001</v>
      </c>
      <c r="I364" s="239"/>
      <c r="J364" s="235"/>
      <c r="K364" s="235"/>
      <c r="L364" s="240"/>
      <c r="M364" s="241"/>
      <c r="N364" s="242"/>
      <c r="O364" s="242"/>
      <c r="P364" s="242"/>
      <c r="Q364" s="242"/>
      <c r="R364" s="242"/>
      <c r="S364" s="242"/>
      <c r="T364" s="243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4" t="s">
        <v>142</v>
      </c>
      <c r="AU364" s="244" t="s">
        <v>81</v>
      </c>
      <c r="AV364" s="14" t="s">
        <v>81</v>
      </c>
      <c r="AW364" s="14" t="s">
        <v>33</v>
      </c>
      <c r="AX364" s="14" t="s">
        <v>72</v>
      </c>
      <c r="AY364" s="244" t="s">
        <v>132</v>
      </c>
    </row>
    <row r="365" s="14" customFormat="1">
      <c r="A365" s="14"/>
      <c r="B365" s="234"/>
      <c r="C365" s="235"/>
      <c r="D365" s="225" t="s">
        <v>142</v>
      </c>
      <c r="E365" s="236" t="s">
        <v>19</v>
      </c>
      <c r="F365" s="237" t="s">
        <v>370</v>
      </c>
      <c r="G365" s="235"/>
      <c r="H365" s="238">
        <v>22.859999999999999</v>
      </c>
      <c r="I365" s="239"/>
      <c r="J365" s="235"/>
      <c r="K365" s="235"/>
      <c r="L365" s="240"/>
      <c r="M365" s="241"/>
      <c r="N365" s="242"/>
      <c r="O365" s="242"/>
      <c r="P365" s="242"/>
      <c r="Q365" s="242"/>
      <c r="R365" s="242"/>
      <c r="S365" s="242"/>
      <c r="T365" s="243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4" t="s">
        <v>142</v>
      </c>
      <c r="AU365" s="244" t="s">
        <v>81</v>
      </c>
      <c r="AV365" s="14" t="s">
        <v>81</v>
      </c>
      <c r="AW365" s="14" t="s">
        <v>33</v>
      </c>
      <c r="AX365" s="14" t="s">
        <v>72</v>
      </c>
      <c r="AY365" s="244" t="s">
        <v>132</v>
      </c>
    </row>
    <row r="366" s="13" customFormat="1">
      <c r="A366" s="13"/>
      <c r="B366" s="223"/>
      <c r="C366" s="224"/>
      <c r="D366" s="225" t="s">
        <v>142</v>
      </c>
      <c r="E366" s="226" t="s">
        <v>19</v>
      </c>
      <c r="F366" s="227" t="s">
        <v>173</v>
      </c>
      <c r="G366" s="224"/>
      <c r="H366" s="226" t="s">
        <v>19</v>
      </c>
      <c r="I366" s="228"/>
      <c r="J366" s="224"/>
      <c r="K366" s="224"/>
      <c r="L366" s="229"/>
      <c r="M366" s="230"/>
      <c r="N366" s="231"/>
      <c r="O366" s="231"/>
      <c r="P366" s="231"/>
      <c r="Q366" s="231"/>
      <c r="R366" s="231"/>
      <c r="S366" s="231"/>
      <c r="T366" s="232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3" t="s">
        <v>142</v>
      </c>
      <c r="AU366" s="233" t="s">
        <v>81</v>
      </c>
      <c r="AV366" s="13" t="s">
        <v>77</v>
      </c>
      <c r="AW366" s="13" t="s">
        <v>33</v>
      </c>
      <c r="AX366" s="13" t="s">
        <v>72</v>
      </c>
      <c r="AY366" s="233" t="s">
        <v>132</v>
      </c>
    </row>
    <row r="367" s="14" customFormat="1">
      <c r="A367" s="14"/>
      <c r="B367" s="234"/>
      <c r="C367" s="235"/>
      <c r="D367" s="225" t="s">
        <v>142</v>
      </c>
      <c r="E367" s="236" t="s">
        <v>19</v>
      </c>
      <c r="F367" s="237" t="s">
        <v>371</v>
      </c>
      <c r="G367" s="235"/>
      <c r="H367" s="238">
        <v>2.8399999999999999</v>
      </c>
      <c r="I367" s="239"/>
      <c r="J367" s="235"/>
      <c r="K367" s="235"/>
      <c r="L367" s="240"/>
      <c r="M367" s="241"/>
      <c r="N367" s="242"/>
      <c r="O367" s="242"/>
      <c r="P367" s="242"/>
      <c r="Q367" s="242"/>
      <c r="R367" s="242"/>
      <c r="S367" s="242"/>
      <c r="T367" s="243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44" t="s">
        <v>142</v>
      </c>
      <c r="AU367" s="244" t="s">
        <v>81</v>
      </c>
      <c r="AV367" s="14" t="s">
        <v>81</v>
      </c>
      <c r="AW367" s="14" t="s">
        <v>33</v>
      </c>
      <c r="AX367" s="14" t="s">
        <v>72</v>
      </c>
      <c r="AY367" s="244" t="s">
        <v>132</v>
      </c>
    </row>
    <row r="368" s="13" customFormat="1">
      <c r="A368" s="13"/>
      <c r="B368" s="223"/>
      <c r="C368" s="224"/>
      <c r="D368" s="225" t="s">
        <v>142</v>
      </c>
      <c r="E368" s="226" t="s">
        <v>19</v>
      </c>
      <c r="F368" s="227" t="s">
        <v>148</v>
      </c>
      <c r="G368" s="224"/>
      <c r="H368" s="226" t="s">
        <v>19</v>
      </c>
      <c r="I368" s="228"/>
      <c r="J368" s="224"/>
      <c r="K368" s="224"/>
      <c r="L368" s="229"/>
      <c r="M368" s="230"/>
      <c r="N368" s="231"/>
      <c r="O368" s="231"/>
      <c r="P368" s="231"/>
      <c r="Q368" s="231"/>
      <c r="R368" s="231"/>
      <c r="S368" s="231"/>
      <c r="T368" s="232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3" t="s">
        <v>142</v>
      </c>
      <c r="AU368" s="233" t="s">
        <v>81</v>
      </c>
      <c r="AV368" s="13" t="s">
        <v>77</v>
      </c>
      <c r="AW368" s="13" t="s">
        <v>33</v>
      </c>
      <c r="AX368" s="13" t="s">
        <v>72</v>
      </c>
      <c r="AY368" s="233" t="s">
        <v>132</v>
      </c>
    </row>
    <row r="369" s="14" customFormat="1">
      <c r="A369" s="14"/>
      <c r="B369" s="234"/>
      <c r="C369" s="235"/>
      <c r="D369" s="225" t="s">
        <v>142</v>
      </c>
      <c r="E369" s="236" t="s">
        <v>19</v>
      </c>
      <c r="F369" s="237" t="s">
        <v>372</v>
      </c>
      <c r="G369" s="235"/>
      <c r="H369" s="238">
        <v>15.99</v>
      </c>
      <c r="I369" s="239"/>
      <c r="J369" s="235"/>
      <c r="K369" s="235"/>
      <c r="L369" s="240"/>
      <c r="M369" s="241"/>
      <c r="N369" s="242"/>
      <c r="O369" s="242"/>
      <c r="P369" s="242"/>
      <c r="Q369" s="242"/>
      <c r="R369" s="242"/>
      <c r="S369" s="242"/>
      <c r="T369" s="243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4" t="s">
        <v>142</v>
      </c>
      <c r="AU369" s="244" t="s">
        <v>81</v>
      </c>
      <c r="AV369" s="14" t="s">
        <v>81</v>
      </c>
      <c r="AW369" s="14" t="s">
        <v>33</v>
      </c>
      <c r="AX369" s="14" t="s">
        <v>72</v>
      </c>
      <c r="AY369" s="244" t="s">
        <v>132</v>
      </c>
    </row>
    <row r="370" s="14" customFormat="1">
      <c r="A370" s="14"/>
      <c r="B370" s="234"/>
      <c r="C370" s="235"/>
      <c r="D370" s="225" t="s">
        <v>142</v>
      </c>
      <c r="E370" s="236" t="s">
        <v>19</v>
      </c>
      <c r="F370" s="237" t="s">
        <v>373</v>
      </c>
      <c r="G370" s="235"/>
      <c r="H370" s="238">
        <v>8.6799999999999997</v>
      </c>
      <c r="I370" s="239"/>
      <c r="J370" s="235"/>
      <c r="K370" s="235"/>
      <c r="L370" s="240"/>
      <c r="M370" s="241"/>
      <c r="N370" s="242"/>
      <c r="O370" s="242"/>
      <c r="P370" s="242"/>
      <c r="Q370" s="242"/>
      <c r="R370" s="242"/>
      <c r="S370" s="242"/>
      <c r="T370" s="243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4" t="s">
        <v>142</v>
      </c>
      <c r="AU370" s="244" t="s">
        <v>81</v>
      </c>
      <c r="AV370" s="14" t="s">
        <v>81</v>
      </c>
      <c r="AW370" s="14" t="s">
        <v>33</v>
      </c>
      <c r="AX370" s="14" t="s">
        <v>72</v>
      </c>
      <c r="AY370" s="244" t="s">
        <v>132</v>
      </c>
    </row>
    <row r="371" s="13" customFormat="1">
      <c r="A371" s="13"/>
      <c r="B371" s="223"/>
      <c r="C371" s="224"/>
      <c r="D371" s="225" t="s">
        <v>142</v>
      </c>
      <c r="E371" s="226" t="s">
        <v>19</v>
      </c>
      <c r="F371" s="227" t="s">
        <v>150</v>
      </c>
      <c r="G371" s="224"/>
      <c r="H371" s="226" t="s">
        <v>19</v>
      </c>
      <c r="I371" s="228"/>
      <c r="J371" s="224"/>
      <c r="K371" s="224"/>
      <c r="L371" s="229"/>
      <c r="M371" s="230"/>
      <c r="N371" s="231"/>
      <c r="O371" s="231"/>
      <c r="P371" s="231"/>
      <c r="Q371" s="231"/>
      <c r="R371" s="231"/>
      <c r="S371" s="231"/>
      <c r="T371" s="23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3" t="s">
        <v>142</v>
      </c>
      <c r="AU371" s="233" t="s">
        <v>81</v>
      </c>
      <c r="AV371" s="13" t="s">
        <v>77</v>
      </c>
      <c r="AW371" s="13" t="s">
        <v>33</v>
      </c>
      <c r="AX371" s="13" t="s">
        <v>72</v>
      </c>
      <c r="AY371" s="233" t="s">
        <v>132</v>
      </c>
    </row>
    <row r="372" s="14" customFormat="1">
      <c r="A372" s="14"/>
      <c r="B372" s="234"/>
      <c r="C372" s="235"/>
      <c r="D372" s="225" t="s">
        <v>142</v>
      </c>
      <c r="E372" s="236" t="s">
        <v>19</v>
      </c>
      <c r="F372" s="237" t="s">
        <v>374</v>
      </c>
      <c r="G372" s="235"/>
      <c r="H372" s="238">
        <v>8.8800000000000008</v>
      </c>
      <c r="I372" s="239"/>
      <c r="J372" s="235"/>
      <c r="K372" s="235"/>
      <c r="L372" s="240"/>
      <c r="M372" s="241"/>
      <c r="N372" s="242"/>
      <c r="O372" s="242"/>
      <c r="P372" s="242"/>
      <c r="Q372" s="242"/>
      <c r="R372" s="242"/>
      <c r="S372" s="242"/>
      <c r="T372" s="243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4" t="s">
        <v>142</v>
      </c>
      <c r="AU372" s="244" t="s">
        <v>81</v>
      </c>
      <c r="AV372" s="14" t="s">
        <v>81</v>
      </c>
      <c r="AW372" s="14" t="s">
        <v>33</v>
      </c>
      <c r="AX372" s="14" t="s">
        <v>72</v>
      </c>
      <c r="AY372" s="244" t="s">
        <v>132</v>
      </c>
    </row>
    <row r="373" s="13" customFormat="1">
      <c r="A373" s="13"/>
      <c r="B373" s="223"/>
      <c r="C373" s="224"/>
      <c r="D373" s="225" t="s">
        <v>142</v>
      </c>
      <c r="E373" s="226" t="s">
        <v>19</v>
      </c>
      <c r="F373" s="227" t="s">
        <v>179</v>
      </c>
      <c r="G373" s="224"/>
      <c r="H373" s="226" t="s">
        <v>19</v>
      </c>
      <c r="I373" s="228"/>
      <c r="J373" s="224"/>
      <c r="K373" s="224"/>
      <c r="L373" s="229"/>
      <c r="M373" s="230"/>
      <c r="N373" s="231"/>
      <c r="O373" s="231"/>
      <c r="P373" s="231"/>
      <c r="Q373" s="231"/>
      <c r="R373" s="231"/>
      <c r="S373" s="231"/>
      <c r="T373" s="232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3" t="s">
        <v>142</v>
      </c>
      <c r="AU373" s="233" t="s">
        <v>81</v>
      </c>
      <c r="AV373" s="13" t="s">
        <v>77</v>
      </c>
      <c r="AW373" s="13" t="s">
        <v>33</v>
      </c>
      <c r="AX373" s="13" t="s">
        <v>72</v>
      </c>
      <c r="AY373" s="233" t="s">
        <v>132</v>
      </c>
    </row>
    <row r="374" s="14" customFormat="1">
      <c r="A374" s="14"/>
      <c r="B374" s="234"/>
      <c r="C374" s="235"/>
      <c r="D374" s="225" t="s">
        <v>142</v>
      </c>
      <c r="E374" s="236" t="s">
        <v>19</v>
      </c>
      <c r="F374" s="237" t="s">
        <v>375</v>
      </c>
      <c r="G374" s="235"/>
      <c r="H374" s="238">
        <v>9.1999999999999993</v>
      </c>
      <c r="I374" s="239"/>
      <c r="J374" s="235"/>
      <c r="K374" s="235"/>
      <c r="L374" s="240"/>
      <c r="M374" s="241"/>
      <c r="N374" s="242"/>
      <c r="O374" s="242"/>
      <c r="P374" s="242"/>
      <c r="Q374" s="242"/>
      <c r="R374" s="242"/>
      <c r="S374" s="242"/>
      <c r="T374" s="243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4" t="s">
        <v>142</v>
      </c>
      <c r="AU374" s="244" t="s">
        <v>81</v>
      </c>
      <c r="AV374" s="14" t="s">
        <v>81</v>
      </c>
      <c r="AW374" s="14" t="s">
        <v>33</v>
      </c>
      <c r="AX374" s="14" t="s">
        <v>72</v>
      </c>
      <c r="AY374" s="244" t="s">
        <v>132</v>
      </c>
    </row>
    <row r="375" s="13" customFormat="1">
      <c r="A375" s="13"/>
      <c r="B375" s="223"/>
      <c r="C375" s="224"/>
      <c r="D375" s="225" t="s">
        <v>142</v>
      </c>
      <c r="E375" s="226" t="s">
        <v>19</v>
      </c>
      <c r="F375" s="227" t="s">
        <v>160</v>
      </c>
      <c r="G375" s="224"/>
      <c r="H375" s="226" t="s">
        <v>19</v>
      </c>
      <c r="I375" s="228"/>
      <c r="J375" s="224"/>
      <c r="K375" s="224"/>
      <c r="L375" s="229"/>
      <c r="M375" s="230"/>
      <c r="N375" s="231"/>
      <c r="O375" s="231"/>
      <c r="P375" s="231"/>
      <c r="Q375" s="231"/>
      <c r="R375" s="231"/>
      <c r="S375" s="231"/>
      <c r="T375" s="232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3" t="s">
        <v>142</v>
      </c>
      <c r="AU375" s="233" t="s">
        <v>81</v>
      </c>
      <c r="AV375" s="13" t="s">
        <v>77</v>
      </c>
      <c r="AW375" s="13" t="s">
        <v>33</v>
      </c>
      <c r="AX375" s="13" t="s">
        <v>72</v>
      </c>
      <c r="AY375" s="233" t="s">
        <v>132</v>
      </c>
    </row>
    <row r="376" s="14" customFormat="1">
      <c r="A376" s="14"/>
      <c r="B376" s="234"/>
      <c r="C376" s="235"/>
      <c r="D376" s="225" t="s">
        <v>142</v>
      </c>
      <c r="E376" s="236" t="s">
        <v>19</v>
      </c>
      <c r="F376" s="237" t="s">
        <v>376</v>
      </c>
      <c r="G376" s="235"/>
      <c r="H376" s="238">
        <v>2.6299999999999999</v>
      </c>
      <c r="I376" s="239"/>
      <c r="J376" s="235"/>
      <c r="K376" s="235"/>
      <c r="L376" s="240"/>
      <c r="M376" s="241"/>
      <c r="N376" s="242"/>
      <c r="O376" s="242"/>
      <c r="P376" s="242"/>
      <c r="Q376" s="242"/>
      <c r="R376" s="242"/>
      <c r="S376" s="242"/>
      <c r="T376" s="243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4" t="s">
        <v>142</v>
      </c>
      <c r="AU376" s="244" t="s">
        <v>81</v>
      </c>
      <c r="AV376" s="14" t="s">
        <v>81</v>
      </c>
      <c r="AW376" s="14" t="s">
        <v>33</v>
      </c>
      <c r="AX376" s="14" t="s">
        <v>72</v>
      </c>
      <c r="AY376" s="244" t="s">
        <v>132</v>
      </c>
    </row>
    <row r="377" s="16" customFormat="1">
      <c r="A377" s="16"/>
      <c r="B377" s="256"/>
      <c r="C377" s="257"/>
      <c r="D377" s="225" t="s">
        <v>142</v>
      </c>
      <c r="E377" s="258" t="s">
        <v>19</v>
      </c>
      <c r="F377" s="259" t="s">
        <v>286</v>
      </c>
      <c r="G377" s="257"/>
      <c r="H377" s="260">
        <v>144.02000000000001</v>
      </c>
      <c r="I377" s="261"/>
      <c r="J377" s="257"/>
      <c r="K377" s="257"/>
      <c r="L377" s="262"/>
      <c r="M377" s="263"/>
      <c r="N377" s="264"/>
      <c r="O377" s="264"/>
      <c r="P377" s="264"/>
      <c r="Q377" s="264"/>
      <c r="R377" s="264"/>
      <c r="S377" s="264"/>
      <c r="T377" s="265"/>
      <c r="U377" s="16"/>
      <c r="V377" s="16"/>
      <c r="W377" s="16"/>
      <c r="X377" s="16"/>
      <c r="Y377" s="16"/>
      <c r="Z377" s="16"/>
      <c r="AA377" s="16"/>
      <c r="AB377" s="16"/>
      <c r="AC377" s="16"/>
      <c r="AD377" s="16"/>
      <c r="AE377" s="16"/>
      <c r="AT377" s="266" t="s">
        <v>142</v>
      </c>
      <c r="AU377" s="266" t="s">
        <v>81</v>
      </c>
      <c r="AV377" s="16" t="s">
        <v>84</v>
      </c>
      <c r="AW377" s="16" t="s">
        <v>33</v>
      </c>
      <c r="AX377" s="16" t="s">
        <v>72</v>
      </c>
      <c r="AY377" s="266" t="s">
        <v>132</v>
      </c>
    </row>
    <row r="378" s="15" customFormat="1">
      <c r="A378" s="15"/>
      <c r="B378" s="245"/>
      <c r="C378" s="246"/>
      <c r="D378" s="225" t="s">
        <v>142</v>
      </c>
      <c r="E378" s="247" t="s">
        <v>19</v>
      </c>
      <c r="F378" s="248" t="s">
        <v>152</v>
      </c>
      <c r="G378" s="246"/>
      <c r="H378" s="249">
        <v>417.14999999999998</v>
      </c>
      <c r="I378" s="250"/>
      <c r="J378" s="246"/>
      <c r="K378" s="246"/>
      <c r="L378" s="251"/>
      <c r="M378" s="252"/>
      <c r="N378" s="253"/>
      <c r="O378" s="253"/>
      <c r="P378" s="253"/>
      <c r="Q378" s="253"/>
      <c r="R378" s="253"/>
      <c r="S378" s="253"/>
      <c r="T378" s="254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55" t="s">
        <v>142</v>
      </c>
      <c r="AU378" s="255" t="s">
        <v>81</v>
      </c>
      <c r="AV378" s="15" t="s">
        <v>87</v>
      </c>
      <c r="AW378" s="15" t="s">
        <v>33</v>
      </c>
      <c r="AX378" s="15" t="s">
        <v>77</v>
      </c>
      <c r="AY378" s="255" t="s">
        <v>132</v>
      </c>
    </row>
    <row r="379" s="2" customFormat="1" ht="24.15" customHeight="1">
      <c r="A379" s="39"/>
      <c r="B379" s="40"/>
      <c r="C379" s="205" t="s">
        <v>377</v>
      </c>
      <c r="D379" s="205" t="s">
        <v>134</v>
      </c>
      <c r="E379" s="206" t="s">
        <v>378</v>
      </c>
      <c r="F379" s="207" t="s">
        <v>379</v>
      </c>
      <c r="G379" s="208" t="s">
        <v>302</v>
      </c>
      <c r="H379" s="209">
        <v>177.96000000000001</v>
      </c>
      <c r="I379" s="210"/>
      <c r="J379" s="211">
        <f>ROUND(I379*H379,2)</f>
        <v>0</v>
      </c>
      <c r="K379" s="207" t="s">
        <v>138</v>
      </c>
      <c r="L379" s="45"/>
      <c r="M379" s="212" t="s">
        <v>19</v>
      </c>
      <c r="N379" s="213" t="s">
        <v>43</v>
      </c>
      <c r="O379" s="85"/>
      <c r="P379" s="214">
        <f>O379*H379</f>
        <v>0</v>
      </c>
      <c r="Q379" s="214">
        <v>8.0000000000000007E-05</v>
      </c>
      <c r="R379" s="214">
        <f>Q379*H379</f>
        <v>0.014236800000000003</v>
      </c>
      <c r="S379" s="214">
        <v>0</v>
      </c>
      <c r="T379" s="215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16" t="s">
        <v>87</v>
      </c>
      <c r="AT379" s="216" t="s">
        <v>134</v>
      </c>
      <c r="AU379" s="216" t="s">
        <v>81</v>
      </c>
      <c r="AY379" s="18" t="s">
        <v>132</v>
      </c>
      <c r="BE379" s="217">
        <f>IF(N379="základní",J379,0)</f>
        <v>0</v>
      </c>
      <c r="BF379" s="217">
        <f>IF(N379="snížená",J379,0)</f>
        <v>0</v>
      </c>
      <c r="BG379" s="217">
        <f>IF(N379="zákl. přenesená",J379,0)</f>
        <v>0</v>
      </c>
      <c r="BH379" s="217">
        <f>IF(N379="sníž. přenesená",J379,0)</f>
        <v>0</v>
      </c>
      <c r="BI379" s="217">
        <f>IF(N379="nulová",J379,0)</f>
        <v>0</v>
      </c>
      <c r="BJ379" s="18" t="s">
        <v>77</v>
      </c>
      <c r="BK379" s="217">
        <f>ROUND(I379*H379,2)</f>
        <v>0</v>
      </c>
      <c r="BL379" s="18" t="s">
        <v>87</v>
      </c>
      <c r="BM379" s="216" t="s">
        <v>380</v>
      </c>
    </row>
    <row r="380" s="2" customFormat="1">
      <c r="A380" s="39"/>
      <c r="B380" s="40"/>
      <c r="C380" s="41"/>
      <c r="D380" s="218" t="s">
        <v>140</v>
      </c>
      <c r="E380" s="41"/>
      <c r="F380" s="219" t="s">
        <v>381</v>
      </c>
      <c r="G380" s="41"/>
      <c r="H380" s="41"/>
      <c r="I380" s="220"/>
      <c r="J380" s="41"/>
      <c r="K380" s="41"/>
      <c r="L380" s="45"/>
      <c r="M380" s="221"/>
      <c r="N380" s="222"/>
      <c r="O380" s="85"/>
      <c r="P380" s="85"/>
      <c r="Q380" s="85"/>
      <c r="R380" s="85"/>
      <c r="S380" s="85"/>
      <c r="T380" s="86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140</v>
      </c>
      <c r="AU380" s="18" t="s">
        <v>81</v>
      </c>
    </row>
    <row r="381" s="2" customFormat="1" ht="37.8" customHeight="1">
      <c r="A381" s="39"/>
      <c r="B381" s="40"/>
      <c r="C381" s="205" t="s">
        <v>7</v>
      </c>
      <c r="D381" s="205" t="s">
        <v>134</v>
      </c>
      <c r="E381" s="206" t="s">
        <v>382</v>
      </c>
      <c r="F381" s="207" t="s">
        <v>383</v>
      </c>
      <c r="G381" s="208" t="s">
        <v>302</v>
      </c>
      <c r="H381" s="209">
        <v>177.96000000000001</v>
      </c>
      <c r="I381" s="210"/>
      <c r="J381" s="211">
        <f>ROUND(I381*H381,2)</f>
        <v>0</v>
      </c>
      <c r="K381" s="207" t="s">
        <v>138</v>
      </c>
      <c r="L381" s="45"/>
      <c r="M381" s="212" t="s">
        <v>19</v>
      </c>
      <c r="N381" s="213" t="s">
        <v>43</v>
      </c>
      <c r="O381" s="85"/>
      <c r="P381" s="214">
        <f>O381*H381</f>
        <v>0</v>
      </c>
      <c r="Q381" s="214">
        <v>1.0000000000000001E-05</v>
      </c>
      <c r="R381" s="214">
        <f>Q381*H381</f>
        <v>0.0017796000000000003</v>
      </c>
      <c r="S381" s="214">
        <v>0</v>
      </c>
      <c r="T381" s="215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16" t="s">
        <v>87</v>
      </c>
      <c r="AT381" s="216" t="s">
        <v>134</v>
      </c>
      <c r="AU381" s="216" t="s">
        <v>81</v>
      </c>
      <c r="AY381" s="18" t="s">
        <v>132</v>
      </c>
      <c r="BE381" s="217">
        <f>IF(N381="základní",J381,0)</f>
        <v>0</v>
      </c>
      <c r="BF381" s="217">
        <f>IF(N381="snížená",J381,0)</f>
        <v>0</v>
      </c>
      <c r="BG381" s="217">
        <f>IF(N381="zákl. přenesená",J381,0)</f>
        <v>0</v>
      </c>
      <c r="BH381" s="217">
        <f>IF(N381="sníž. přenesená",J381,0)</f>
        <v>0</v>
      </c>
      <c r="BI381" s="217">
        <f>IF(N381="nulová",J381,0)</f>
        <v>0</v>
      </c>
      <c r="BJ381" s="18" t="s">
        <v>77</v>
      </c>
      <c r="BK381" s="217">
        <f>ROUND(I381*H381,2)</f>
        <v>0</v>
      </c>
      <c r="BL381" s="18" t="s">
        <v>87</v>
      </c>
      <c r="BM381" s="216" t="s">
        <v>384</v>
      </c>
    </row>
    <row r="382" s="2" customFormat="1">
      <c r="A382" s="39"/>
      <c r="B382" s="40"/>
      <c r="C382" s="41"/>
      <c r="D382" s="218" t="s">
        <v>140</v>
      </c>
      <c r="E382" s="41"/>
      <c r="F382" s="219" t="s">
        <v>385</v>
      </c>
      <c r="G382" s="41"/>
      <c r="H382" s="41"/>
      <c r="I382" s="220"/>
      <c r="J382" s="41"/>
      <c r="K382" s="41"/>
      <c r="L382" s="45"/>
      <c r="M382" s="221"/>
      <c r="N382" s="222"/>
      <c r="O382" s="85"/>
      <c r="P382" s="85"/>
      <c r="Q382" s="85"/>
      <c r="R382" s="85"/>
      <c r="S382" s="85"/>
      <c r="T382" s="86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140</v>
      </c>
      <c r="AU382" s="18" t="s">
        <v>81</v>
      </c>
    </row>
    <row r="383" s="13" customFormat="1">
      <c r="A383" s="13"/>
      <c r="B383" s="223"/>
      <c r="C383" s="224"/>
      <c r="D383" s="225" t="s">
        <v>142</v>
      </c>
      <c r="E383" s="226" t="s">
        <v>19</v>
      </c>
      <c r="F383" s="227" t="s">
        <v>386</v>
      </c>
      <c r="G383" s="224"/>
      <c r="H383" s="226" t="s">
        <v>19</v>
      </c>
      <c r="I383" s="228"/>
      <c r="J383" s="224"/>
      <c r="K383" s="224"/>
      <c r="L383" s="229"/>
      <c r="M383" s="230"/>
      <c r="N383" s="231"/>
      <c r="O383" s="231"/>
      <c r="P383" s="231"/>
      <c r="Q383" s="231"/>
      <c r="R383" s="231"/>
      <c r="S383" s="231"/>
      <c r="T383" s="232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3" t="s">
        <v>142</v>
      </c>
      <c r="AU383" s="233" t="s">
        <v>81</v>
      </c>
      <c r="AV383" s="13" t="s">
        <v>77</v>
      </c>
      <c r="AW383" s="13" t="s">
        <v>33</v>
      </c>
      <c r="AX383" s="13" t="s">
        <v>72</v>
      </c>
      <c r="AY383" s="233" t="s">
        <v>132</v>
      </c>
    </row>
    <row r="384" s="14" customFormat="1">
      <c r="A384" s="14"/>
      <c r="B384" s="234"/>
      <c r="C384" s="235"/>
      <c r="D384" s="225" t="s">
        <v>142</v>
      </c>
      <c r="E384" s="236" t="s">
        <v>19</v>
      </c>
      <c r="F384" s="237" t="s">
        <v>387</v>
      </c>
      <c r="G384" s="235"/>
      <c r="H384" s="238">
        <v>114.39</v>
      </c>
      <c r="I384" s="239"/>
      <c r="J384" s="235"/>
      <c r="K384" s="235"/>
      <c r="L384" s="240"/>
      <c r="M384" s="241"/>
      <c r="N384" s="242"/>
      <c r="O384" s="242"/>
      <c r="P384" s="242"/>
      <c r="Q384" s="242"/>
      <c r="R384" s="242"/>
      <c r="S384" s="242"/>
      <c r="T384" s="243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4" t="s">
        <v>142</v>
      </c>
      <c r="AU384" s="244" t="s">
        <v>81</v>
      </c>
      <c r="AV384" s="14" t="s">
        <v>81</v>
      </c>
      <c r="AW384" s="14" t="s">
        <v>33</v>
      </c>
      <c r="AX384" s="14" t="s">
        <v>72</v>
      </c>
      <c r="AY384" s="244" t="s">
        <v>132</v>
      </c>
    </row>
    <row r="385" s="13" customFormat="1">
      <c r="A385" s="13"/>
      <c r="B385" s="223"/>
      <c r="C385" s="224"/>
      <c r="D385" s="225" t="s">
        <v>142</v>
      </c>
      <c r="E385" s="226" t="s">
        <v>19</v>
      </c>
      <c r="F385" s="227" t="s">
        <v>173</v>
      </c>
      <c r="G385" s="224"/>
      <c r="H385" s="226" t="s">
        <v>19</v>
      </c>
      <c r="I385" s="228"/>
      <c r="J385" s="224"/>
      <c r="K385" s="224"/>
      <c r="L385" s="229"/>
      <c r="M385" s="230"/>
      <c r="N385" s="231"/>
      <c r="O385" s="231"/>
      <c r="P385" s="231"/>
      <c r="Q385" s="231"/>
      <c r="R385" s="231"/>
      <c r="S385" s="231"/>
      <c r="T385" s="232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3" t="s">
        <v>142</v>
      </c>
      <c r="AU385" s="233" t="s">
        <v>81</v>
      </c>
      <c r="AV385" s="13" t="s">
        <v>77</v>
      </c>
      <c r="AW385" s="13" t="s">
        <v>33</v>
      </c>
      <c r="AX385" s="13" t="s">
        <v>72</v>
      </c>
      <c r="AY385" s="233" t="s">
        <v>132</v>
      </c>
    </row>
    <row r="386" s="14" customFormat="1">
      <c r="A386" s="14"/>
      <c r="B386" s="234"/>
      <c r="C386" s="235"/>
      <c r="D386" s="225" t="s">
        <v>142</v>
      </c>
      <c r="E386" s="236" t="s">
        <v>19</v>
      </c>
      <c r="F386" s="237" t="s">
        <v>388</v>
      </c>
      <c r="G386" s="235"/>
      <c r="H386" s="238">
        <v>13.09</v>
      </c>
      <c r="I386" s="239"/>
      <c r="J386" s="235"/>
      <c r="K386" s="235"/>
      <c r="L386" s="240"/>
      <c r="M386" s="241"/>
      <c r="N386" s="242"/>
      <c r="O386" s="242"/>
      <c r="P386" s="242"/>
      <c r="Q386" s="242"/>
      <c r="R386" s="242"/>
      <c r="S386" s="242"/>
      <c r="T386" s="243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4" t="s">
        <v>142</v>
      </c>
      <c r="AU386" s="244" t="s">
        <v>81</v>
      </c>
      <c r="AV386" s="14" t="s">
        <v>81</v>
      </c>
      <c r="AW386" s="14" t="s">
        <v>33</v>
      </c>
      <c r="AX386" s="14" t="s">
        <v>72</v>
      </c>
      <c r="AY386" s="244" t="s">
        <v>132</v>
      </c>
    </row>
    <row r="387" s="13" customFormat="1">
      <c r="A387" s="13"/>
      <c r="B387" s="223"/>
      <c r="C387" s="224"/>
      <c r="D387" s="225" t="s">
        <v>142</v>
      </c>
      <c r="E387" s="226" t="s">
        <v>19</v>
      </c>
      <c r="F387" s="227" t="s">
        <v>148</v>
      </c>
      <c r="G387" s="224"/>
      <c r="H387" s="226" t="s">
        <v>19</v>
      </c>
      <c r="I387" s="228"/>
      <c r="J387" s="224"/>
      <c r="K387" s="224"/>
      <c r="L387" s="229"/>
      <c r="M387" s="230"/>
      <c r="N387" s="231"/>
      <c r="O387" s="231"/>
      <c r="P387" s="231"/>
      <c r="Q387" s="231"/>
      <c r="R387" s="231"/>
      <c r="S387" s="231"/>
      <c r="T387" s="232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3" t="s">
        <v>142</v>
      </c>
      <c r="AU387" s="233" t="s">
        <v>81</v>
      </c>
      <c r="AV387" s="13" t="s">
        <v>77</v>
      </c>
      <c r="AW387" s="13" t="s">
        <v>33</v>
      </c>
      <c r="AX387" s="13" t="s">
        <v>72</v>
      </c>
      <c r="AY387" s="233" t="s">
        <v>132</v>
      </c>
    </row>
    <row r="388" s="14" customFormat="1">
      <c r="A388" s="14"/>
      <c r="B388" s="234"/>
      <c r="C388" s="235"/>
      <c r="D388" s="225" t="s">
        <v>142</v>
      </c>
      <c r="E388" s="236" t="s">
        <v>19</v>
      </c>
      <c r="F388" s="237" t="s">
        <v>389</v>
      </c>
      <c r="G388" s="235"/>
      <c r="H388" s="238">
        <v>24.68</v>
      </c>
      <c r="I388" s="239"/>
      <c r="J388" s="235"/>
      <c r="K388" s="235"/>
      <c r="L388" s="240"/>
      <c r="M388" s="241"/>
      <c r="N388" s="242"/>
      <c r="O388" s="242"/>
      <c r="P388" s="242"/>
      <c r="Q388" s="242"/>
      <c r="R388" s="242"/>
      <c r="S388" s="242"/>
      <c r="T388" s="243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4" t="s">
        <v>142</v>
      </c>
      <c r="AU388" s="244" t="s">
        <v>81</v>
      </c>
      <c r="AV388" s="14" t="s">
        <v>81</v>
      </c>
      <c r="AW388" s="14" t="s">
        <v>33</v>
      </c>
      <c r="AX388" s="14" t="s">
        <v>72</v>
      </c>
      <c r="AY388" s="244" t="s">
        <v>132</v>
      </c>
    </row>
    <row r="389" s="13" customFormat="1">
      <c r="A389" s="13"/>
      <c r="B389" s="223"/>
      <c r="C389" s="224"/>
      <c r="D389" s="225" t="s">
        <v>142</v>
      </c>
      <c r="E389" s="226" t="s">
        <v>19</v>
      </c>
      <c r="F389" s="227" t="s">
        <v>150</v>
      </c>
      <c r="G389" s="224"/>
      <c r="H389" s="226" t="s">
        <v>19</v>
      </c>
      <c r="I389" s="228"/>
      <c r="J389" s="224"/>
      <c r="K389" s="224"/>
      <c r="L389" s="229"/>
      <c r="M389" s="230"/>
      <c r="N389" s="231"/>
      <c r="O389" s="231"/>
      <c r="P389" s="231"/>
      <c r="Q389" s="231"/>
      <c r="R389" s="231"/>
      <c r="S389" s="231"/>
      <c r="T389" s="232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3" t="s">
        <v>142</v>
      </c>
      <c r="AU389" s="233" t="s">
        <v>81</v>
      </c>
      <c r="AV389" s="13" t="s">
        <v>77</v>
      </c>
      <c r="AW389" s="13" t="s">
        <v>33</v>
      </c>
      <c r="AX389" s="13" t="s">
        <v>72</v>
      </c>
      <c r="AY389" s="233" t="s">
        <v>132</v>
      </c>
    </row>
    <row r="390" s="14" customFormat="1">
      <c r="A390" s="14"/>
      <c r="B390" s="234"/>
      <c r="C390" s="235"/>
      <c r="D390" s="225" t="s">
        <v>142</v>
      </c>
      <c r="E390" s="236" t="s">
        <v>19</v>
      </c>
      <c r="F390" s="237" t="s">
        <v>390</v>
      </c>
      <c r="G390" s="235"/>
      <c r="H390" s="238">
        <v>13.640000000000001</v>
      </c>
      <c r="I390" s="239"/>
      <c r="J390" s="235"/>
      <c r="K390" s="235"/>
      <c r="L390" s="240"/>
      <c r="M390" s="241"/>
      <c r="N390" s="242"/>
      <c r="O390" s="242"/>
      <c r="P390" s="242"/>
      <c r="Q390" s="242"/>
      <c r="R390" s="242"/>
      <c r="S390" s="242"/>
      <c r="T390" s="243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4" t="s">
        <v>142</v>
      </c>
      <c r="AU390" s="244" t="s">
        <v>81</v>
      </c>
      <c r="AV390" s="14" t="s">
        <v>81</v>
      </c>
      <c r="AW390" s="14" t="s">
        <v>33</v>
      </c>
      <c r="AX390" s="14" t="s">
        <v>72</v>
      </c>
      <c r="AY390" s="244" t="s">
        <v>132</v>
      </c>
    </row>
    <row r="391" s="13" customFormat="1">
      <c r="A391" s="13"/>
      <c r="B391" s="223"/>
      <c r="C391" s="224"/>
      <c r="D391" s="225" t="s">
        <v>142</v>
      </c>
      <c r="E391" s="226" t="s">
        <v>19</v>
      </c>
      <c r="F391" s="227" t="s">
        <v>179</v>
      </c>
      <c r="G391" s="224"/>
      <c r="H391" s="226" t="s">
        <v>19</v>
      </c>
      <c r="I391" s="228"/>
      <c r="J391" s="224"/>
      <c r="K391" s="224"/>
      <c r="L391" s="229"/>
      <c r="M391" s="230"/>
      <c r="N391" s="231"/>
      <c r="O391" s="231"/>
      <c r="P391" s="231"/>
      <c r="Q391" s="231"/>
      <c r="R391" s="231"/>
      <c r="S391" s="231"/>
      <c r="T391" s="232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3" t="s">
        <v>142</v>
      </c>
      <c r="AU391" s="233" t="s">
        <v>81</v>
      </c>
      <c r="AV391" s="13" t="s">
        <v>77</v>
      </c>
      <c r="AW391" s="13" t="s">
        <v>33</v>
      </c>
      <c r="AX391" s="13" t="s">
        <v>72</v>
      </c>
      <c r="AY391" s="233" t="s">
        <v>132</v>
      </c>
    </row>
    <row r="392" s="14" customFormat="1">
      <c r="A392" s="14"/>
      <c r="B392" s="234"/>
      <c r="C392" s="235"/>
      <c r="D392" s="225" t="s">
        <v>142</v>
      </c>
      <c r="E392" s="236" t="s">
        <v>19</v>
      </c>
      <c r="F392" s="237" t="s">
        <v>391</v>
      </c>
      <c r="G392" s="235"/>
      <c r="H392" s="238">
        <v>12.16</v>
      </c>
      <c r="I392" s="239"/>
      <c r="J392" s="235"/>
      <c r="K392" s="235"/>
      <c r="L392" s="240"/>
      <c r="M392" s="241"/>
      <c r="N392" s="242"/>
      <c r="O392" s="242"/>
      <c r="P392" s="242"/>
      <c r="Q392" s="242"/>
      <c r="R392" s="242"/>
      <c r="S392" s="242"/>
      <c r="T392" s="243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4" t="s">
        <v>142</v>
      </c>
      <c r="AU392" s="244" t="s">
        <v>81</v>
      </c>
      <c r="AV392" s="14" t="s">
        <v>81</v>
      </c>
      <c r="AW392" s="14" t="s">
        <v>33</v>
      </c>
      <c r="AX392" s="14" t="s">
        <v>72</v>
      </c>
      <c r="AY392" s="244" t="s">
        <v>132</v>
      </c>
    </row>
    <row r="393" s="15" customFormat="1">
      <c r="A393" s="15"/>
      <c r="B393" s="245"/>
      <c r="C393" s="246"/>
      <c r="D393" s="225" t="s">
        <v>142</v>
      </c>
      <c r="E393" s="247" t="s">
        <v>19</v>
      </c>
      <c r="F393" s="248" t="s">
        <v>152</v>
      </c>
      <c r="G393" s="246"/>
      <c r="H393" s="249">
        <v>177.96000000000001</v>
      </c>
      <c r="I393" s="250"/>
      <c r="J393" s="246"/>
      <c r="K393" s="246"/>
      <c r="L393" s="251"/>
      <c r="M393" s="252"/>
      <c r="N393" s="253"/>
      <c r="O393" s="253"/>
      <c r="P393" s="253"/>
      <c r="Q393" s="253"/>
      <c r="R393" s="253"/>
      <c r="S393" s="253"/>
      <c r="T393" s="254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55" t="s">
        <v>142</v>
      </c>
      <c r="AU393" s="255" t="s">
        <v>81</v>
      </c>
      <c r="AV393" s="15" t="s">
        <v>87</v>
      </c>
      <c r="AW393" s="15" t="s">
        <v>33</v>
      </c>
      <c r="AX393" s="15" t="s">
        <v>77</v>
      </c>
      <c r="AY393" s="255" t="s">
        <v>132</v>
      </c>
    </row>
    <row r="394" s="12" customFormat="1" ht="22.8" customHeight="1">
      <c r="A394" s="12"/>
      <c r="B394" s="189"/>
      <c r="C394" s="190"/>
      <c r="D394" s="191" t="s">
        <v>71</v>
      </c>
      <c r="E394" s="203" t="s">
        <v>240</v>
      </c>
      <c r="F394" s="203" t="s">
        <v>392</v>
      </c>
      <c r="G394" s="190"/>
      <c r="H394" s="190"/>
      <c r="I394" s="193"/>
      <c r="J394" s="204">
        <f>BK394</f>
        <v>0</v>
      </c>
      <c r="K394" s="190"/>
      <c r="L394" s="195"/>
      <c r="M394" s="196"/>
      <c r="N394" s="197"/>
      <c r="O394" s="197"/>
      <c r="P394" s="198">
        <f>SUM(P395:P538)</f>
        <v>0</v>
      </c>
      <c r="Q394" s="197"/>
      <c r="R394" s="198">
        <f>SUM(R395:R538)</f>
        <v>0.078310999999999992</v>
      </c>
      <c r="S394" s="197"/>
      <c r="T394" s="199">
        <f>SUM(T395:T538)</f>
        <v>195.88598800000003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00" t="s">
        <v>77</v>
      </c>
      <c r="AT394" s="201" t="s">
        <v>71</v>
      </c>
      <c r="AU394" s="201" t="s">
        <v>77</v>
      </c>
      <c r="AY394" s="200" t="s">
        <v>132</v>
      </c>
      <c r="BK394" s="202">
        <f>SUM(BK395:BK538)</f>
        <v>0</v>
      </c>
    </row>
    <row r="395" s="2" customFormat="1" ht="37.8" customHeight="1">
      <c r="A395" s="39"/>
      <c r="B395" s="40"/>
      <c r="C395" s="205" t="s">
        <v>393</v>
      </c>
      <c r="D395" s="205" t="s">
        <v>134</v>
      </c>
      <c r="E395" s="206" t="s">
        <v>394</v>
      </c>
      <c r="F395" s="207" t="s">
        <v>395</v>
      </c>
      <c r="G395" s="208" t="s">
        <v>155</v>
      </c>
      <c r="H395" s="209">
        <v>500</v>
      </c>
      <c r="I395" s="210"/>
      <c r="J395" s="211">
        <f>ROUND(I395*H395,2)</f>
        <v>0</v>
      </c>
      <c r="K395" s="207" t="s">
        <v>138</v>
      </c>
      <c r="L395" s="45"/>
      <c r="M395" s="212" t="s">
        <v>19</v>
      </c>
      <c r="N395" s="213" t="s">
        <v>43</v>
      </c>
      <c r="O395" s="85"/>
      <c r="P395" s="214">
        <f>O395*H395</f>
        <v>0</v>
      </c>
      <c r="Q395" s="214">
        <v>0.00012999999999999999</v>
      </c>
      <c r="R395" s="214">
        <f>Q395*H395</f>
        <v>0.064999999999999988</v>
      </c>
      <c r="S395" s="214">
        <v>0</v>
      </c>
      <c r="T395" s="215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16" t="s">
        <v>87</v>
      </c>
      <c r="AT395" s="216" t="s">
        <v>134</v>
      </c>
      <c r="AU395" s="216" t="s">
        <v>81</v>
      </c>
      <c r="AY395" s="18" t="s">
        <v>132</v>
      </c>
      <c r="BE395" s="217">
        <f>IF(N395="základní",J395,0)</f>
        <v>0</v>
      </c>
      <c r="BF395" s="217">
        <f>IF(N395="snížená",J395,0)</f>
        <v>0</v>
      </c>
      <c r="BG395" s="217">
        <f>IF(N395="zákl. přenesená",J395,0)</f>
        <v>0</v>
      </c>
      <c r="BH395" s="217">
        <f>IF(N395="sníž. přenesená",J395,0)</f>
        <v>0</v>
      </c>
      <c r="BI395" s="217">
        <f>IF(N395="nulová",J395,0)</f>
        <v>0</v>
      </c>
      <c r="BJ395" s="18" t="s">
        <v>77</v>
      </c>
      <c r="BK395" s="217">
        <f>ROUND(I395*H395,2)</f>
        <v>0</v>
      </c>
      <c r="BL395" s="18" t="s">
        <v>87</v>
      </c>
      <c r="BM395" s="216" t="s">
        <v>396</v>
      </c>
    </row>
    <row r="396" s="2" customFormat="1">
      <c r="A396" s="39"/>
      <c r="B396" s="40"/>
      <c r="C396" s="41"/>
      <c r="D396" s="218" t="s">
        <v>140</v>
      </c>
      <c r="E396" s="41"/>
      <c r="F396" s="219" t="s">
        <v>397</v>
      </c>
      <c r="G396" s="41"/>
      <c r="H396" s="41"/>
      <c r="I396" s="220"/>
      <c r="J396" s="41"/>
      <c r="K396" s="41"/>
      <c r="L396" s="45"/>
      <c r="M396" s="221"/>
      <c r="N396" s="222"/>
      <c r="O396" s="85"/>
      <c r="P396" s="85"/>
      <c r="Q396" s="85"/>
      <c r="R396" s="85"/>
      <c r="S396" s="85"/>
      <c r="T396" s="86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140</v>
      </c>
      <c r="AU396" s="18" t="s">
        <v>81</v>
      </c>
    </row>
    <row r="397" s="2" customFormat="1" ht="24.15" customHeight="1">
      <c r="A397" s="39"/>
      <c r="B397" s="40"/>
      <c r="C397" s="205" t="s">
        <v>398</v>
      </c>
      <c r="D397" s="205" t="s">
        <v>134</v>
      </c>
      <c r="E397" s="206" t="s">
        <v>399</v>
      </c>
      <c r="F397" s="207" t="s">
        <v>400</v>
      </c>
      <c r="G397" s="208" t="s">
        <v>137</v>
      </c>
      <c r="H397" s="209">
        <v>21.937999999999999</v>
      </c>
      <c r="I397" s="210"/>
      <c r="J397" s="211">
        <f>ROUND(I397*H397,2)</f>
        <v>0</v>
      </c>
      <c r="K397" s="207" t="s">
        <v>138</v>
      </c>
      <c r="L397" s="45"/>
      <c r="M397" s="212" t="s">
        <v>19</v>
      </c>
      <c r="N397" s="213" t="s">
        <v>43</v>
      </c>
      <c r="O397" s="85"/>
      <c r="P397" s="214">
        <f>O397*H397</f>
        <v>0</v>
      </c>
      <c r="Q397" s="214">
        <v>0</v>
      </c>
      <c r="R397" s="214">
        <f>Q397*H397</f>
        <v>0</v>
      </c>
      <c r="S397" s="214">
        <v>2.2000000000000002</v>
      </c>
      <c r="T397" s="215">
        <f>S397*H397</f>
        <v>48.263600000000004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16" t="s">
        <v>87</v>
      </c>
      <c r="AT397" s="216" t="s">
        <v>134</v>
      </c>
      <c r="AU397" s="216" t="s">
        <v>81</v>
      </c>
      <c r="AY397" s="18" t="s">
        <v>132</v>
      </c>
      <c r="BE397" s="217">
        <f>IF(N397="základní",J397,0)</f>
        <v>0</v>
      </c>
      <c r="BF397" s="217">
        <f>IF(N397="snížená",J397,0)</f>
        <v>0</v>
      </c>
      <c r="BG397" s="217">
        <f>IF(N397="zákl. přenesená",J397,0)</f>
        <v>0</v>
      </c>
      <c r="BH397" s="217">
        <f>IF(N397="sníž. přenesená",J397,0)</f>
        <v>0</v>
      </c>
      <c r="BI397" s="217">
        <f>IF(N397="nulová",J397,0)</f>
        <v>0</v>
      </c>
      <c r="BJ397" s="18" t="s">
        <v>77</v>
      </c>
      <c r="BK397" s="217">
        <f>ROUND(I397*H397,2)</f>
        <v>0</v>
      </c>
      <c r="BL397" s="18" t="s">
        <v>87</v>
      </c>
      <c r="BM397" s="216" t="s">
        <v>401</v>
      </c>
    </row>
    <row r="398" s="2" customFormat="1">
      <c r="A398" s="39"/>
      <c r="B398" s="40"/>
      <c r="C398" s="41"/>
      <c r="D398" s="218" t="s">
        <v>140</v>
      </c>
      <c r="E398" s="41"/>
      <c r="F398" s="219" t="s">
        <v>402</v>
      </c>
      <c r="G398" s="41"/>
      <c r="H398" s="41"/>
      <c r="I398" s="220"/>
      <c r="J398" s="41"/>
      <c r="K398" s="41"/>
      <c r="L398" s="45"/>
      <c r="M398" s="221"/>
      <c r="N398" s="222"/>
      <c r="O398" s="85"/>
      <c r="P398" s="85"/>
      <c r="Q398" s="85"/>
      <c r="R398" s="85"/>
      <c r="S398" s="85"/>
      <c r="T398" s="86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140</v>
      </c>
      <c r="AU398" s="18" t="s">
        <v>81</v>
      </c>
    </row>
    <row r="399" s="14" customFormat="1">
      <c r="A399" s="14"/>
      <c r="B399" s="234"/>
      <c r="C399" s="235"/>
      <c r="D399" s="225" t="s">
        <v>142</v>
      </c>
      <c r="E399" s="236" t="s">
        <v>19</v>
      </c>
      <c r="F399" s="237" t="s">
        <v>403</v>
      </c>
      <c r="G399" s="235"/>
      <c r="H399" s="238">
        <v>21.937999999999999</v>
      </c>
      <c r="I399" s="239"/>
      <c r="J399" s="235"/>
      <c r="K399" s="235"/>
      <c r="L399" s="240"/>
      <c r="M399" s="241"/>
      <c r="N399" s="242"/>
      <c r="O399" s="242"/>
      <c r="P399" s="242"/>
      <c r="Q399" s="242"/>
      <c r="R399" s="242"/>
      <c r="S399" s="242"/>
      <c r="T399" s="243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4" t="s">
        <v>142</v>
      </c>
      <c r="AU399" s="244" t="s">
        <v>81</v>
      </c>
      <c r="AV399" s="14" t="s">
        <v>81</v>
      </c>
      <c r="AW399" s="14" t="s">
        <v>33</v>
      </c>
      <c r="AX399" s="14" t="s">
        <v>72</v>
      </c>
      <c r="AY399" s="244" t="s">
        <v>132</v>
      </c>
    </row>
    <row r="400" s="15" customFormat="1">
      <c r="A400" s="15"/>
      <c r="B400" s="245"/>
      <c r="C400" s="246"/>
      <c r="D400" s="225" t="s">
        <v>142</v>
      </c>
      <c r="E400" s="247" t="s">
        <v>19</v>
      </c>
      <c r="F400" s="248" t="s">
        <v>152</v>
      </c>
      <c r="G400" s="246"/>
      <c r="H400" s="249">
        <v>21.937999999999999</v>
      </c>
      <c r="I400" s="250"/>
      <c r="J400" s="246"/>
      <c r="K400" s="246"/>
      <c r="L400" s="251"/>
      <c r="M400" s="252"/>
      <c r="N400" s="253"/>
      <c r="O400" s="253"/>
      <c r="P400" s="253"/>
      <c r="Q400" s="253"/>
      <c r="R400" s="253"/>
      <c r="S400" s="253"/>
      <c r="T400" s="254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55" t="s">
        <v>142</v>
      </c>
      <c r="AU400" s="255" t="s">
        <v>81</v>
      </c>
      <c r="AV400" s="15" t="s">
        <v>87</v>
      </c>
      <c r="AW400" s="15" t="s">
        <v>33</v>
      </c>
      <c r="AX400" s="15" t="s">
        <v>77</v>
      </c>
      <c r="AY400" s="255" t="s">
        <v>132</v>
      </c>
    </row>
    <row r="401" s="2" customFormat="1" ht="24.15" customHeight="1">
      <c r="A401" s="39"/>
      <c r="B401" s="40"/>
      <c r="C401" s="205" t="s">
        <v>404</v>
      </c>
      <c r="D401" s="205" t="s">
        <v>134</v>
      </c>
      <c r="E401" s="206" t="s">
        <v>405</v>
      </c>
      <c r="F401" s="207" t="s">
        <v>406</v>
      </c>
      <c r="G401" s="208" t="s">
        <v>155</v>
      </c>
      <c r="H401" s="209">
        <v>626.79100000000005</v>
      </c>
      <c r="I401" s="210"/>
      <c r="J401" s="211">
        <f>ROUND(I401*H401,2)</f>
        <v>0</v>
      </c>
      <c r="K401" s="207" t="s">
        <v>138</v>
      </c>
      <c r="L401" s="45"/>
      <c r="M401" s="212" t="s">
        <v>19</v>
      </c>
      <c r="N401" s="213" t="s">
        <v>43</v>
      </c>
      <c r="O401" s="85"/>
      <c r="P401" s="214">
        <f>O401*H401</f>
        <v>0</v>
      </c>
      <c r="Q401" s="214">
        <v>0</v>
      </c>
      <c r="R401" s="214">
        <f>Q401*H401</f>
        <v>0</v>
      </c>
      <c r="S401" s="214">
        <v>0.089999999999999997</v>
      </c>
      <c r="T401" s="215">
        <f>S401*H401</f>
        <v>56.411190000000005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16" t="s">
        <v>87</v>
      </c>
      <c r="AT401" s="216" t="s">
        <v>134</v>
      </c>
      <c r="AU401" s="216" t="s">
        <v>81</v>
      </c>
      <c r="AY401" s="18" t="s">
        <v>132</v>
      </c>
      <c r="BE401" s="217">
        <f>IF(N401="základní",J401,0)</f>
        <v>0</v>
      </c>
      <c r="BF401" s="217">
        <f>IF(N401="snížená",J401,0)</f>
        <v>0</v>
      </c>
      <c r="BG401" s="217">
        <f>IF(N401="zákl. přenesená",J401,0)</f>
        <v>0</v>
      </c>
      <c r="BH401" s="217">
        <f>IF(N401="sníž. přenesená",J401,0)</f>
        <v>0</v>
      </c>
      <c r="BI401" s="217">
        <f>IF(N401="nulová",J401,0)</f>
        <v>0</v>
      </c>
      <c r="BJ401" s="18" t="s">
        <v>77</v>
      </c>
      <c r="BK401" s="217">
        <f>ROUND(I401*H401,2)</f>
        <v>0</v>
      </c>
      <c r="BL401" s="18" t="s">
        <v>87</v>
      </c>
      <c r="BM401" s="216" t="s">
        <v>407</v>
      </c>
    </row>
    <row r="402" s="2" customFormat="1">
      <c r="A402" s="39"/>
      <c r="B402" s="40"/>
      <c r="C402" s="41"/>
      <c r="D402" s="218" t="s">
        <v>140</v>
      </c>
      <c r="E402" s="41"/>
      <c r="F402" s="219" t="s">
        <v>408</v>
      </c>
      <c r="G402" s="41"/>
      <c r="H402" s="41"/>
      <c r="I402" s="220"/>
      <c r="J402" s="41"/>
      <c r="K402" s="41"/>
      <c r="L402" s="45"/>
      <c r="M402" s="221"/>
      <c r="N402" s="222"/>
      <c r="O402" s="85"/>
      <c r="P402" s="85"/>
      <c r="Q402" s="85"/>
      <c r="R402" s="85"/>
      <c r="S402" s="85"/>
      <c r="T402" s="86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140</v>
      </c>
      <c r="AU402" s="18" t="s">
        <v>81</v>
      </c>
    </row>
    <row r="403" s="2" customFormat="1" ht="33" customHeight="1">
      <c r="A403" s="39"/>
      <c r="B403" s="40"/>
      <c r="C403" s="205" t="s">
        <v>409</v>
      </c>
      <c r="D403" s="205" t="s">
        <v>134</v>
      </c>
      <c r="E403" s="206" t="s">
        <v>410</v>
      </c>
      <c r="F403" s="207" t="s">
        <v>411</v>
      </c>
      <c r="G403" s="208" t="s">
        <v>137</v>
      </c>
      <c r="H403" s="209">
        <v>21.774000000000001</v>
      </c>
      <c r="I403" s="210"/>
      <c r="J403" s="211">
        <f>ROUND(I403*H403,2)</f>
        <v>0</v>
      </c>
      <c r="K403" s="207" t="s">
        <v>138</v>
      </c>
      <c r="L403" s="45"/>
      <c r="M403" s="212" t="s">
        <v>19</v>
      </c>
      <c r="N403" s="213" t="s">
        <v>43</v>
      </c>
      <c r="O403" s="85"/>
      <c r="P403" s="214">
        <f>O403*H403</f>
        <v>0</v>
      </c>
      <c r="Q403" s="214">
        <v>0</v>
      </c>
      <c r="R403" s="214">
        <f>Q403*H403</f>
        <v>0</v>
      </c>
      <c r="S403" s="214">
        <v>0.043999999999999997</v>
      </c>
      <c r="T403" s="215">
        <f>S403*H403</f>
        <v>0.95805600000000002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16" t="s">
        <v>87</v>
      </c>
      <c r="AT403" s="216" t="s">
        <v>134</v>
      </c>
      <c r="AU403" s="216" t="s">
        <v>81</v>
      </c>
      <c r="AY403" s="18" t="s">
        <v>132</v>
      </c>
      <c r="BE403" s="217">
        <f>IF(N403="základní",J403,0)</f>
        <v>0</v>
      </c>
      <c r="BF403" s="217">
        <f>IF(N403="snížená",J403,0)</f>
        <v>0</v>
      </c>
      <c r="BG403" s="217">
        <f>IF(N403="zákl. přenesená",J403,0)</f>
        <v>0</v>
      </c>
      <c r="BH403" s="217">
        <f>IF(N403="sníž. přenesená",J403,0)</f>
        <v>0</v>
      </c>
      <c r="BI403" s="217">
        <f>IF(N403="nulová",J403,0)</f>
        <v>0</v>
      </c>
      <c r="BJ403" s="18" t="s">
        <v>77</v>
      </c>
      <c r="BK403" s="217">
        <f>ROUND(I403*H403,2)</f>
        <v>0</v>
      </c>
      <c r="BL403" s="18" t="s">
        <v>87</v>
      </c>
      <c r="BM403" s="216" t="s">
        <v>412</v>
      </c>
    </row>
    <row r="404" s="2" customFormat="1">
      <c r="A404" s="39"/>
      <c r="B404" s="40"/>
      <c r="C404" s="41"/>
      <c r="D404" s="218" t="s">
        <v>140</v>
      </c>
      <c r="E404" s="41"/>
      <c r="F404" s="219" t="s">
        <v>413</v>
      </c>
      <c r="G404" s="41"/>
      <c r="H404" s="41"/>
      <c r="I404" s="220"/>
      <c r="J404" s="41"/>
      <c r="K404" s="41"/>
      <c r="L404" s="45"/>
      <c r="M404" s="221"/>
      <c r="N404" s="222"/>
      <c r="O404" s="85"/>
      <c r="P404" s="85"/>
      <c r="Q404" s="85"/>
      <c r="R404" s="85"/>
      <c r="S404" s="85"/>
      <c r="T404" s="86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140</v>
      </c>
      <c r="AU404" s="18" t="s">
        <v>81</v>
      </c>
    </row>
    <row r="405" s="2" customFormat="1" ht="44.25" customHeight="1">
      <c r="A405" s="39"/>
      <c r="B405" s="40"/>
      <c r="C405" s="205" t="s">
        <v>414</v>
      </c>
      <c r="D405" s="205" t="s">
        <v>134</v>
      </c>
      <c r="E405" s="206" t="s">
        <v>415</v>
      </c>
      <c r="F405" s="207" t="s">
        <v>416</v>
      </c>
      <c r="G405" s="208" t="s">
        <v>155</v>
      </c>
      <c r="H405" s="209">
        <v>626.79100000000005</v>
      </c>
      <c r="I405" s="210"/>
      <c r="J405" s="211">
        <f>ROUND(I405*H405,2)</f>
        <v>0</v>
      </c>
      <c r="K405" s="207" t="s">
        <v>138</v>
      </c>
      <c r="L405" s="45"/>
      <c r="M405" s="212" t="s">
        <v>19</v>
      </c>
      <c r="N405" s="213" t="s">
        <v>43</v>
      </c>
      <c r="O405" s="85"/>
      <c r="P405" s="214">
        <f>O405*H405</f>
        <v>0</v>
      </c>
      <c r="Q405" s="214">
        <v>0</v>
      </c>
      <c r="R405" s="214">
        <f>Q405*H405</f>
        <v>0</v>
      </c>
      <c r="S405" s="214">
        <v>0.057000000000000002</v>
      </c>
      <c r="T405" s="215">
        <f>S405*H405</f>
        <v>35.727087000000004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16" t="s">
        <v>87</v>
      </c>
      <c r="AT405" s="216" t="s">
        <v>134</v>
      </c>
      <c r="AU405" s="216" t="s">
        <v>81</v>
      </c>
      <c r="AY405" s="18" t="s">
        <v>132</v>
      </c>
      <c r="BE405" s="217">
        <f>IF(N405="základní",J405,0)</f>
        <v>0</v>
      </c>
      <c r="BF405" s="217">
        <f>IF(N405="snížená",J405,0)</f>
        <v>0</v>
      </c>
      <c r="BG405" s="217">
        <f>IF(N405="zákl. přenesená",J405,0)</f>
        <v>0</v>
      </c>
      <c r="BH405" s="217">
        <f>IF(N405="sníž. přenesená",J405,0)</f>
        <v>0</v>
      </c>
      <c r="BI405" s="217">
        <f>IF(N405="nulová",J405,0)</f>
        <v>0</v>
      </c>
      <c r="BJ405" s="18" t="s">
        <v>77</v>
      </c>
      <c r="BK405" s="217">
        <f>ROUND(I405*H405,2)</f>
        <v>0</v>
      </c>
      <c r="BL405" s="18" t="s">
        <v>87</v>
      </c>
      <c r="BM405" s="216" t="s">
        <v>417</v>
      </c>
    </row>
    <row r="406" s="2" customFormat="1">
      <c r="A406" s="39"/>
      <c r="B406" s="40"/>
      <c r="C406" s="41"/>
      <c r="D406" s="218" t="s">
        <v>140</v>
      </c>
      <c r="E406" s="41"/>
      <c r="F406" s="219" t="s">
        <v>418</v>
      </c>
      <c r="G406" s="41"/>
      <c r="H406" s="41"/>
      <c r="I406" s="220"/>
      <c r="J406" s="41"/>
      <c r="K406" s="41"/>
      <c r="L406" s="45"/>
      <c r="M406" s="221"/>
      <c r="N406" s="222"/>
      <c r="O406" s="85"/>
      <c r="P406" s="85"/>
      <c r="Q406" s="85"/>
      <c r="R406" s="85"/>
      <c r="S406" s="85"/>
      <c r="T406" s="86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140</v>
      </c>
      <c r="AU406" s="18" t="s">
        <v>81</v>
      </c>
    </row>
    <row r="407" s="13" customFormat="1">
      <c r="A407" s="13"/>
      <c r="B407" s="223"/>
      <c r="C407" s="224"/>
      <c r="D407" s="225" t="s">
        <v>142</v>
      </c>
      <c r="E407" s="226" t="s">
        <v>19</v>
      </c>
      <c r="F407" s="227" t="s">
        <v>346</v>
      </c>
      <c r="G407" s="224"/>
      <c r="H407" s="226" t="s">
        <v>19</v>
      </c>
      <c r="I407" s="228"/>
      <c r="J407" s="224"/>
      <c r="K407" s="224"/>
      <c r="L407" s="229"/>
      <c r="M407" s="230"/>
      <c r="N407" s="231"/>
      <c r="O407" s="231"/>
      <c r="P407" s="231"/>
      <c r="Q407" s="231"/>
      <c r="R407" s="231"/>
      <c r="S407" s="231"/>
      <c r="T407" s="232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3" t="s">
        <v>142</v>
      </c>
      <c r="AU407" s="233" t="s">
        <v>81</v>
      </c>
      <c r="AV407" s="13" t="s">
        <v>77</v>
      </c>
      <c r="AW407" s="13" t="s">
        <v>33</v>
      </c>
      <c r="AX407" s="13" t="s">
        <v>72</v>
      </c>
      <c r="AY407" s="233" t="s">
        <v>132</v>
      </c>
    </row>
    <row r="408" s="13" customFormat="1">
      <c r="A408" s="13"/>
      <c r="B408" s="223"/>
      <c r="C408" s="224"/>
      <c r="D408" s="225" t="s">
        <v>142</v>
      </c>
      <c r="E408" s="226" t="s">
        <v>19</v>
      </c>
      <c r="F408" s="227" t="s">
        <v>347</v>
      </c>
      <c r="G408" s="224"/>
      <c r="H408" s="226" t="s">
        <v>19</v>
      </c>
      <c r="I408" s="228"/>
      <c r="J408" s="224"/>
      <c r="K408" s="224"/>
      <c r="L408" s="229"/>
      <c r="M408" s="230"/>
      <c r="N408" s="231"/>
      <c r="O408" s="231"/>
      <c r="P408" s="231"/>
      <c r="Q408" s="231"/>
      <c r="R408" s="231"/>
      <c r="S408" s="231"/>
      <c r="T408" s="232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3" t="s">
        <v>142</v>
      </c>
      <c r="AU408" s="233" t="s">
        <v>81</v>
      </c>
      <c r="AV408" s="13" t="s">
        <v>77</v>
      </c>
      <c r="AW408" s="13" t="s">
        <v>33</v>
      </c>
      <c r="AX408" s="13" t="s">
        <v>72</v>
      </c>
      <c r="AY408" s="233" t="s">
        <v>132</v>
      </c>
    </row>
    <row r="409" s="14" customFormat="1">
      <c r="A409" s="14"/>
      <c r="B409" s="234"/>
      <c r="C409" s="235"/>
      <c r="D409" s="225" t="s">
        <v>142</v>
      </c>
      <c r="E409" s="236" t="s">
        <v>19</v>
      </c>
      <c r="F409" s="237" t="s">
        <v>348</v>
      </c>
      <c r="G409" s="235"/>
      <c r="H409" s="238">
        <v>570.60000000000002</v>
      </c>
      <c r="I409" s="239"/>
      <c r="J409" s="235"/>
      <c r="K409" s="235"/>
      <c r="L409" s="240"/>
      <c r="M409" s="241"/>
      <c r="N409" s="242"/>
      <c r="O409" s="242"/>
      <c r="P409" s="242"/>
      <c r="Q409" s="242"/>
      <c r="R409" s="242"/>
      <c r="S409" s="242"/>
      <c r="T409" s="243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44" t="s">
        <v>142</v>
      </c>
      <c r="AU409" s="244" t="s">
        <v>81</v>
      </c>
      <c r="AV409" s="14" t="s">
        <v>81</v>
      </c>
      <c r="AW409" s="14" t="s">
        <v>33</v>
      </c>
      <c r="AX409" s="14" t="s">
        <v>72</v>
      </c>
      <c r="AY409" s="244" t="s">
        <v>132</v>
      </c>
    </row>
    <row r="410" s="13" customFormat="1">
      <c r="A410" s="13"/>
      <c r="B410" s="223"/>
      <c r="C410" s="224"/>
      <c r="D410" s="225" t="s">
        <v>142</v>
      </c>
      <c r="E410" s="226" t="s">
        <v>19</v>
      </c>
      <c r="F410" s="227" t="s">
        <v>160</v>
      </c>
      <c r="G410" s="224"/>
      <c r="H410" s="226" t="s">
        <v>19</v>
      </c>
      <c r="I410" s="228"/>
      <c r="J410" s="224"/>
      <c r="K410" s="224"/>
      <c r="L410" s="229"/>
      <c r="M410" s="230"/>
      <c r="N410" s="231"/>
      <c r="O410" s="231"/>
      <c r="P410" s="231"/>
      <c r="Q410" s="231"/>
      <c r="R410" s="231"/>
      <c r="S410" s="231"/>
      <c r="T410" s="232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3" t="s">
        <v>142</v>
      </c>
      <c r="AU410" s="233" t="s">
        <v>81</v>
      </c>
      <c r="AV410" s="13" t="s">
        <v>77</v>
      </c>
      <c r="AW410" s="13" t="s">
        <v>33</v>
      </c>
      <c r="AX410" s="13" t="s">
        <v>72</v>
      </c>
      <c r="AY410" s="233" t="s">
        <v>132</v>
      </c>
    </row>
    <row r="411" s="14" customFormat="1">
      <c r="A411" s="14"/>
      <c r="B411" s="234"/>
      <c r="C411" s="235"/>
      <c r="D411" s="225" t="s">
        <v>142</v>
      </c>
      <c r="E411" s="236" t="s">
        <v>19</v>
      </c>
      <c r="F411" s="237" t="s">
        <v>349</v>
      </c>
      <c r="G411" s="235"/>
      <c r="H411" s="238">
        <v>36.659999999999997</v>
      </c>
      <c r="I411" s="239"/>
      <c r="J411" s="235"/>
      <c r="K411" s="235"/>
      <c r="L411" s="240"/>
      <c r="M411" s="241"/>
      <c r="N411" s="242"/>
      <c r="O411" s="242"/>
      <c r="P411" s="242"/>
      <c r="Q411" s="242"/>
      <c r="R411" s="242"/>
      <c r="S411" s="242"/>
      <c r="T411" s="243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44" t="s">
        <v>142</v>
      </c>
      <c r="AU411" s="244" t="s">
        <v>81</v>
      </c>
      <c r="AV411" s="14" t="s">
        <v>81</v>
      </c>
      <c r="AW411" s="14" t="s">
        <v>33</v>
      </c>
      <c r="AX411" s="14" t="s">
        <v>72</v>
      </c>
      <c r="AY411" s="244" t="s">
        <v>132</v>
      </c>
    </row>
    <row r="412" s="13" customFormat="1">
      <c r="A412" s="13"/>
      <c r="B412" s="223"/>
      <c r="C412" s="224"/>
      <c r="D412" s="225" t="s">
        <v>142</v>
      </c>
      <c r="E412" s="226" t="s">
        <v>19</v>
      </c>
      <c r="F412" s="227" t="s">
        <v>350</v>
      </c>
      <c r="G412" s="224"/>
      <c r="H412" s="226" t="s">
        <v>19</v>
      </c>
      <c r="I412" s="228"/>
      <c r="J412" s="224"/>
      <c r="K412" s="224"/>
      <c r="L412" s="229"/>
      <c r="M412" s="230"/>
      <c r="N412" s="231"/>
      <c r="O412" s="231"/>
      <c r="P412" s="231"/>
      <c r="Q412" s="231"/>
      <c r="R412" s="231"/>
      <c r="S412" s="231"/>
      <c r="T412" s="232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3" t="s">
        <v>142</v>
      </c>
      <c r="AU412" s="233" t="s">
        <v>81</v>
      </c>
      <c r="AV412" s="13" t="s">
        <v>77</v>
      </c>
      <c r="AW412" s="13" t="s">
        <v>33</v>
      </c>
      <c r="AX412" s="13" t="s">
        <v>72</v>
      </c>
      <c r="AY412" s="233" t="s">
        <v>132</v>
      </c>
    </row>
    <row r="413" s="13" customFormat="1">
      <c r="A413" s="13"/>
      <c r="B413" s="223"/>
      <c r="C413" s="224"/>
      <c r="D413" s="225" t="s">
        <v>142</v>
      </c>
      <c r="E413" s="226" t="s">
        <v>19</v>
      </c>
      <c r="F413" s="227" t="s">
        <v>323</v>
      </c>
      <c r="G413" s="224"/>
      <c r="H413" s="226" t="s">
        <v>19</v>
      </c>
      <c r="I413" s="228"/>
      <c r="J413" s="224"/>
      <c r="K413" s="224"/>
      <c r="L413" s="229"/>
      <c r="M413" s="230"/>
      <c r="N413" s="231"/>
      <c r="O413" s="231"/>
      <c r="P413" s="231"/>
      <c r="Q413" s="231"/>
      <c r="R413" s="231"/>
      <c r="S413" s="231"/>
      <c r="T413" s="232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3" t="s">
        <v>142</v>
      </c>
      <c r="AU413" s="233" t="s">
        <v>81</v>
      </c>
      <c r="AV413" s="13" t="s">
        <v>77</v>
      </c>
      <c r="AW413" s="13" t="s">
        <v>33</v>
      </c>
      <c r="AX413" s="13" t="s">
        <v>72</v>
      </c>
      <c r="AY413" s="233" t="s">
        <v>132</v>
      </c>
    </row>
    <row r="414" s="14" customFormat="1">
      <c r="A414" s="14"/>
      <c r="B414" s="234"/>
      <c r="C414" s="235"/>
      <c r="D414" s="225" t="s">
        <v>142</v>
      </c>
      <c r="E414" s="236" t="s">
        <v>19</v>
      </c>
      <c r="F414" s="237" t="s">
        <v>351</v>
      </c>
      <c r="G414" s="235"/>
      <c r="H414" s="238">
        <v>10.394</v>
      </c>
      <c r="I414" s="239"/>
      <c r="J414" s="235"/>
      <c r="K414" s="235"/>
      <c r="L414" s="240"/>
      <c r="M414" s="241"/>
      <c r="N414" s="242"/>
      <c r="O414" s="242"/>
      <c r="P414" s="242"/>
      <c r="Q414" s="242"/>
      <c r="R414" s="242"/>
      <c r="S414" s="242"/>
      <c r="T414" s="243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44" t="s">
        <v>142</v>
      </c>
      <c r="AU414" s="244" t="s">
        <v>81</v>
      </c>
      <c r="AV414" s="14" t="s">
        <v>81</v>
      </c>
      <c r="AW414" s="14" t="s">
        <v>33</v>
      </c>
      <c r="AX414" s="14" t="s">
        <v>72</v>
      </c>
      <c r="AY414" s="244" t="s">
        <v>132</v>
      </c>
    </row>
    <row r="415" s="13" customFormat="1">
      <c r="A415" s="13"/>
      <c r="B415" s="223"/>
      <c r="C415" s="224"/>
      <c r="D415" s="225" t="s">
        <v>142</v>
      </c>
      <c r="E415" s="226" t="s">
        <v>19</v>
      </c>
      <c r="F415" s="227" t="s">
        <v>352</v>
      </c>
      <c r="G415" s="224"/>
      <c r="H415" s="226" t="s">
        <v>19</v>
      </c>
      <c r="I415" s="228"/>
      <c r="J415" s="224"/>
      <c r="K415" s="224"/>
      <c r="L415" s="229"/>
      <c r="M415" s="230"/>
      <c r="N415" s="231"/>
      <c r="O415" s="231"/>
      <c r="P415" s="231"/>
      <c r="Q415" s="231"/>
      <c r="R415" s="231"/>
      <c r="S415" s="231"/>
      <c r="T415" s="232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3" t="s">
        <v>142</v>
      </c>
      <c r="AU415" s="233" t="s">
        <v>81</v>
      </c>
      <c r="AV415" s="13" t="s">
        <v>77</v>
      </c>
      <c r="AW415" s="13" t="s">
        <v>33</v>
      </c>
      <c r="AX415" s="13" t="s">
        <v>72</v>
      </c>
      <c r="AY415" s="233" t="s">
        <v>132</v>
      </c>
    </row>
    <row r="416" s="14" customFormat="1">
      <c r="A416" s="14"/>
      <c r="B416" s="234"/>
      <c r="C416" s="235"/>
      <c r="D416" s="225" t="s">
        <v>142</v>
      </c>
      <c r="E416" s="236" t="s">
        <v>19</v>
      </c>
      <c r="F416" s="237" t="s">
        <v>353</v>
      </c>
      <c r="G416" s="235"/>
      <c r="H416" s="238">
        <v>9.1370000000000005</v>
      </c>
      <c r="I416" s="239"/>
      <c r="J416" s="235"/>
      <c r="K416" s="235"/>
      <c r="L416" s="240"/>
      <c r="M416" s="241"/>
      <c r="N416" s="242"/>
      <c r="O416" s="242"/>
      <c r="P416" s="242"/>
      <c r="Q416" s="242"/>
      <c r="R416" s="242"/>
      <c r="S416" s="242"/>
      <c r="T416" s="243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4" t="s">
        <v>142</v>
      </c>
      <c r="AU416" s="244" t="s">
        <v>81</v>
      </c>
      <c r="AV416" s="14" t="s">
        <v>81</v>
      </c>
      <c r="AW416" s="14" t="s">
        <v>33</v>
      </c>
      <c r="AX416" s="14" t="s">
        <v>72</v>
      </c>
      <c r="AY416" s="244" t="s">
        <v>132</v>
      </c>
    </row>
    <row r="417" s="15" customFormat="1">
      <c r="A417" s="15"/>
      <c r="B417" s="245"/>
      <c r="C417" s="246"/>
      <c r="D417" s="225" t="s">
        <v>142</v>
      </c>
      <c r="E417" s="247" t="s">
        <v>19</v>
      </c>
      <c r="F417" s="248" t="s">
        <v>152</v>
      </c>
      <c r="G417" s="246"/>
      <c r="H417" s="249">
        <v>626.79100000000005</v>
      </c>
      <c r="I417" s="250"/>
      <c r="J417" s="246"/>
      <c r="K417" s="246"/>
      <c r="L417" s="251"/>
      <c r="M417" s="252"/>
      <c r="N417" s="253"/>
      <c r="O417" s="253"/>
      <c r="P417" s="253"/>
      <c r="Q417" s="253"/>
      <c r="R417" s="253"/>
      <c r="S417" s="253"/>
      <c r="T417" s="254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55" t="s">
        <v>142</v>
      </c>
      <c r="AU417" s="255" t="s">
        <v>81</v>
      </c>
      <c r="AV417" s="15" t="s">
        <v>87</v>
      </c>
      <c r="AW417" s="15" t="s">
        <v>33</v>
      </c>
      <c r="AX417" s="15" t="s">
        <v>77</v>
      </c>
      <c r="AY417" s="255" t="s">
        <v>132</v>
      </c>
    </row>
    <row r="418" s="2" customFormat="1" ht="37.8" customHeight="1">
      <c r="A418" s="39"/>
      <c r="B418" s="40"/>
      <c r="C418" s="205" t="s">
        <v>419</v>
      </c>
      <c r="D418" s="205" t="s">
        <v>134</v>
      </c>
      <c r="E418" s="206" t="s">
        <v>420</v>
      </c>
      <c r="F418" s="207" t="s">
        <v>421</v>
      </c>
      <c r="G418" s="208" t="s">
        <v>155</v>
      </c>
      <c r="H418" s="209">
        <v>75.269000000000005</v>
      </c>
      <c r="I418" s="210"/>
      <c r="J418" s="211">
        <f>ROUND(I418*H418,2)</f>
        <v>0</v>
      </c>
      <c r="K418" s="207" t="s">
        <v>138</v>
      </c>
      <c r="L418" s="45"/>
      <c r="M418" s="212" t="s">
        <v>19</v>
      </c>
      <c r="N418" s="213" t="s">
        <v>43</v>
      </c>
      <c r="O418" s="85"/>
      <c r="P418" s="214">
        <f>O418*H418</f>
        <v>0</v>
      </c>
      <c r="Q418" s="214">
        <v>0</v>
      </c>
      <c r="R418" s="214">
        <f>Q418*H418</f>
        <v>0</v>
      </c>
      <c r="S418" s="214">
        <v>0.037999999999999999</v>
      </c>
      <c r="T418" s="215">
        <f>S418*H418</f>
        <v>2.8602220000000003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16" t="s">
        <v>87</v>
      </c>
      <c r="AT418" s="216" t="s">
        <v>134</v>
      </c>
      <c r="AU418" s="216" t="s">
        <v>81</v>
      </c>
      <c r="AY418" s="18" t="s">
        <v>132</v>
      </c>
      <c r="BE418" s="217">
        <f>IF(N418="základní",J418,0)</f>
        <v>0</v>
      </c>
      <c r="BF418" s="217">
        <f>IF(N418="snížená",J418,0)</f>
        <v>0</v>
      </c>
      <c r="BG418" s="217">
        <f>IF(N418="zákl. přenesená",J418,0)</f>
        <v>0</v>
      </c>
      <c r="BH418" s="217">
        <f>IF(N418="sníž. přenesená",J418,0)</f>
        <v>0</v>
      </c>
      <c r="BI418" s="217">
        <f>IF(N418="nulová",J418,0)</f>
        <v>0</v>
      </c>
      <c r="BJ418" s="18" t="s">
        <v>77</v>
      </c>
      <c r="BK418" s="217">
        <f>ROUND(I418*H418,2)</f>
        <v>0</v>
      </c>
      <c r="BL418" s="18" t="s">
        <v>87</v>
      </c>
      <c r="BM418" s="216" t="s">
        <v>422</v>
      </c>
    </row>
    <row r="419" s="2" customFormat="1">
      <c r="A419" s="39"/>
      <c r="B419" s="40"/>
      <c r="C419" s="41"/>
      <c r="D419" s="218" t="s">
        <v>140</v>
      </c>
      <c r="E419" s="41"/>
      <c r="F419" s="219" t="s">
        <v>423</v>
      </c>
      <c r="G419" s="41"/>
      <c r="H419" s="41"/>
      <c r="I419" s="220"/>
      <c r="J419" s="41"/>
      <c r="K419" s="41"/>
      <c r="L419" s="45"/>
      <c r="M419" s="221"/>
      <c r="N419" s="222"/>
      <c r="O419" s="85"/>
      <c r="P419" s="85"/>
      <c r="Q419" s="85"/>
      <c r="R419" s="85"/>
      <c r="S419" s="85"/>
      <c r="T419" s="86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T419" s="18" t="s">
        <v>140</v>
      </c>
      <c r="AU419" s="18" t="s">
        <v>81</v>
      </c>
    </row>
    <row r="420" s="13" customFormat="1">
      <c r="A420" s="13"/>
      <c r="B420" s="223"/>
      <c r="C420" s="224"/>
      <c r="D420" s="225" t="s">
        <v>142</v>
      </c>
      <c r="E420" s="226" t="s">
        <v>19</v>
      </c>
      <c r="F420" s="227" t="s">
        <v>424</v>
      </c>
      <c r="G420" s="224"/>
      <c r="H420" s="226" t="s">
        <v>19</v>
      </c>
      <c r="I420" s="228"/>
      <c r="J420" s="224"/>
      <c r="K420" s="224"/>
      <c r="L420" s="229"/>
      <c r="M420" s="230"/>
      <c r="N420" s="231"/>
      <c r="O420" s="231"/>
      <c r="P420" s="231"/>
      <c r="Q420" s="231"/>
      <c r="R420" s="231"/>
      <c r="S420" s="231"/>
      <c r="T420" s="232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3" t="s">
        <v>142</v>
      </c>
      <c r="AU420" s="233" t="s">
        <v>81</v>
      </c>
      <c r="AV420" s="13" t="s">
        <v>77</v>
      </c>
      <c r="AW420" s="13" t="s">
        <v>33</v>
      </c>
      <c r="AX420" s="13" t="s">
        <v>72</v>
      </c>
      <c r="AY420" s="233" t="s">
        <v>132</v>
      </c>
    </row>
    <row r="421" s="14" customFormat="1">
      <c r="A421" s="14"/>
      <c r="B421" s="234"/>
      <c r="C421" s="235"/>
      <c r="D421" s="225" t="s">
        <v>142</v>
      </c>
      <c r="E421" s="236" t="s">
        <v>19</v>
      </c>
      <c r="F421" s="237" t="s">
        <v>425</v>
      </c>
      <c r="G421" s="235"/>
      <c r="H421" s="238">
        <v>62.679000000000002</v>
      </c>
      <c r="I421" s="239"/>
      <c r="J421" s="235"/>
      <c r="K421" s="235"/>
      <c r="L421" s="240"/>
      <c r="M421" s="241"/>
      <c r="N421" s="242"/>
      <c r="O421" s="242"/>
      <c r="P421" s="242"/>
      <c r="Q421" s="242"/>
      <c r="R421" s="242"/>
      <c r="S421" s="242"/>
      <c r="T421" s="243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4" t="s">
        <v>142</v>
      </c>
      <c r="AU421" s="244" t="s">
        <v>81</v>
      </c>
      <c r="AV421" s="14" t="s">
        <v>81</v>
      </c>
      <c r="AW421" s="14" t="s">
        <v>33</v>
      </c>
      <c r="AX421" s="14" t="s">
        <v>72</v>
      </c>
      <c r="AY421" s="244" t="s">
        <v>132</v>
      </c>
    </row>
    <row r="422" s="13" customFormat="1">
      <c r="A422" s="13"/>
      <c r="B422" s="223"/>
      <c r="C422" s="224"/>
      <c r="D422" s="225" t="s">
        <v>142</v>
      </c>
      <c r="E422" s="226" t="s">
        <v>19</v>
      </c>
      <c r="F422" s="227" t="s">
        <v>426</v>
      </c>
      <c r="G422" s="224"/>
      <c r="H422" s="226" t="s">
        <v>19</v>
      </c>
      <c r="I422" s="228"/>
      <c r="J422" s="224"/>
      <c r="K422" s="224"/>
      <c r="L422" s="229"/>
      <c r="M422" s="230"/>
      <c r="N422" s="231"/>
      <c r="O422" s="231"/>
      <c r="P422" s="231"/>
      <c r="Q422" s="231"/>
      <c r="R422" s="231"/>
      <c r="S422" s="231"/>
      <c r="T422" s="232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3" t="s">
        <v>142</v>
      </c>
      <c r="AU422" s="233" t="s">
        <v>81</v>
      </c>
      <c r="AV422" s="13" t="s">
        <v>77</v>
      </c>
      <c r="AW422" s="13" t="s">
        <v>33</v>
      </c>
      <c r="AX422" s="13" t="s">
        <v>72</v>
      </c>
      <c r="AY422" s="233" t="s">
        <v>132</v>
      </c>
    </row>
    <row r="423" s="13" customFormat="1">
      <c r="A423" s="13"/>
      <c r="B423" s="223"/>
      <c r="C423" s="224"/>
      <c r="D423" s="225" t="s">
        <v>142</v>
      </c>
      <c r="E423" s="226" t="s">
        <v>19</v>
      </c>
      <c r="F423" s="227" t="s">
        <v>339</v>
      </c>
      <c r="G423" s="224"/>
      <c r="H423" s="226" t="s">
        <v>19</v>
      </c>
      <c r="I423" s="228"/>
      <c r="J423" s="224"/>
      <c r="K423" s="224"/>
      <c r="L423" s="229"/>
      <c r="M423" s="230"/>
      <c r="N423" s="231"/>
      <c r="O423" s="231"/>
      <c r="P423" s="231"/>
      <c r="Q423" s="231"/>
      <c r="R423" s="231"/>
      <c r="S423" s="231"/>
      <c r="T423" s="232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3" t="s">
        <v>142</v>
      </c>
      <c r="AU423" s="233" t="s">
        <v>81</v>
      </c>
      <c r="AV423" s="13" t="s">
        <v>77</v>
      </c>
      <c r="AW423" s="13" t="s">
        <v>33</v>
      </c>
      <c r="AX423" s="13" t="s">
        <v>72</v>
      </c>
      <c r="AY423" s="233" t="s">
        <v>132</v>
      </c>
    </row>
    <row r="424" s="14" customFormat="1">
      <c r="A424" s="14"/>
      <c r="B424" s="234"/>
      <c r="C424" s="235"/>
      <c r="D424" s="225" t="s">
        <v>142</v>
      </c>
      <c r="E424" s="236" t="s">
        <v>19</v>
      </c>
      <c r="F424" s="237" t="s">
        <v>340</v>
      </c>
      <c r="G424" s="235"/>
      <c r="H424" s="238">
        <v>12.59</v>
      </c>
      <c r="I424" s="239"/>
      <c r="J424" s="235"/>
      <c r="K424" s="235"/>
      <c r="L424" s="240"/>
      <c r="M424" s="241"/>
      <c r="N424" s="242"/>
      <c r="O424" s="242"/>
      <c r="P424" s="242"/>
      <c r="Q424" s="242"/>
      <c r="R424" s="242"/>
      <c r="S424" s="242"/>
      <c r="T424" s="243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44" t="s">
        <v>142</v>
      </c>
      <c r="AU424" s="244" t="s">
        <v>81</v>
      </c>
      <c r="AV424" s="14" t="s">
        <v>81</v>
      </c>
      <c r="AW424" s="14" t="s">
        <v>33</v>
      </c>
      <c r="AX424" s="14" t="s">
        <v>72</v>
      </c>
      <c r="AY424" s="244" t="s">
        <v>132</v>
      </c>
    </row>
    <row r="425" s="15" customFormat="1">
      <c r="A425" s="15"/>
      <c r="B425" s="245"/>
      <c r="C425" s="246"/>
      <c r="D425" s="225" t="s">
        <v>142</v>
      </c>
      <c r="E425" s="247" t="s">
        <v>19</v>
      </c>
      <c r="F425" s="248" t="s">
        <v>152</v>
      </c>
      <c r="G425" s="246"/>
      <c r="H425" s="249">
        <v>75.269000000000005</v>
      </c>
      <c r="I425" s="250"/>
      <c r="J425" s="246"/>
      <c r="K425" s="246"/>
      <c r="L425" s="251"/>
      <c r="M425" s="252"/>
      <c r="N425" s="253"/>
      <c r="O425" s="253"/>
      <c r="P425" s="253"/>
      <c r="Q425" s="253"/>
      <c r="R425" s="253"/>
      <c r="S425" s="253"/>
      <c r="T425" s="254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55" t="s">
        <v>142</v>
      </c>
      <c r="AU425" s="255" t="s">
        <v>81</v>
      </c>
      <c r="AV425" s="15" t="s">
        <v>87</v>
      </c>
      <c r="AW425" s="15" t="s">
        <v>33</v>
      </c>
      <c r="AX425" s="15" t="s">
        <v>77</v>
      </c>
      <c r="AY425" s="255" t="s">
        <v>132</v>
      </c>
    </row>
    <row r="426" s="2" customFormat="1" ht="44.25" customHeight="1">
      <c r="A426" s="39"/>
      <c r="B426" s="40"/>
      <c r="C426" s="205" t="s">
        <v>427</v>
      </c>
      <c r="D426" s="205" t="s">
        <v>134</v>
      </c>
      <c r="E426" s="206" t="s">
        <v>428</v>
      </c>
      <c r="F426" s="207" t="s">
        <v>429</v>
      </c>
      <c r="G426" s="208" t="s">
        <v>155</v>
      </c>
      <c r="H426" s="209">
        <v>1.44</v>
      </c>
      <c r="I426" s="210"/>
      <c r="J426" s="211">
        <f>ROUND(I426*H426,2)</f>
        <v>0</v>
      </c>
      <c r="K426" s="207" t="s">
        <v>138</v>
      </c>
      <c r="L426" s="45"/>
      <c r="M426" s="212" t="s">
        <v>19</v>
      </c>
      <c r="N426" s="213" t="s">
        <v>43</v>
      </c>
      <c r="O426" s="85"/>
      <c r="P426" s="214">
        <f>O426*H426</f>
        <v>0</v>
      </c>
      <c r="Q426" s="214">
        <v>0</v>
      </c>
      <c r="R426" s="214">
        <f>Q426*H426</f>
        <v>0</v>
      </c>
      <c r="S426" s="214">
        <v>0.031</v>
      </c>
      <c r="T426" s="215">
        <f>S426*H426</f>
        <v>0.044639999999999999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16" t="s">
        <v>87</v>
      </c>
      <c r="AT426" s="216" t="s">
        <v>134</v>
      </c>
      <c r="AU426" s="216" t="s">
        <v>81</v>
      </c>
      <c r="AY426" s="18" t="s">
        <v>132</v>
      </c>
      <c r="BE426" s="217">
        <f>IF(N426="základní",J426,0)</f>
        <v>0</v>
      </c>
      <c r="BF426" s="217">
        <f>IF(N426="snížená",J426,0)</f>
        <v>0</v>
      </c>
      <c r="BG426" s="217">
        <f>IF(N426="zákl. přenesená",J426,0)</f>
        <v>0</v>
      </c>
      <c r="BH426" s="217">
        <f>IF(N426="sníž. přenesená",J426,0)</f>
        <v>0</v>
      </c>
      <c r="BI426" s="217">
        <f>IF(N426="nulová",J426,0)</f>
        <v>0</v>
      </c>
      <c r="BJ426" s="18" t="s">
        <v>77</v>
      </c>
      <c r="BK426" s="217">
        <f>ROUND(I426*H426,2)</f>
        <v>0</v>
      </c>
      <c r="BL426" s="18" t="s">
        <v>87</v>
      </c>
      <c r="BM426" s="216" t="s">
        <v>430</v>
      </c>
    </row>
    <row r="427" s="2" customFormat="1">
      <c r="A427" s="39"/>
      <c r="B427" s="40"/>
      <c r="C427" s="41"/>
      <c r="D427" s="218" t="s">
        <v>140</v>
      </c>
      <c r="E427" s="41"/>
      <c r="F427" s="219" t="s">
        <v>431</v>
      </c>
      <c r="G427" s="41"/>
      <c r="H427" s="41"/>
      <c r="I427" s="220"/>
      <c r="J427" s="41"/>
      <c r="K427" s="41"/>
      <c r="L427" s="45"/>
      <c r="M427" s="221"/>
      <c r="N427" s="222"/>
      <c r="O427" s="85"/>
      <c r="P427" s="85"/>
      <c r="Q427" s="85"/>
      <c r="R427" s="85"/>
      <c r="S427" s="85"/>
      <c r="T427" s="86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140</v>
      </c>
      <c r="AU427" s="18" t="s">
        <v>81</v>
      </c>
    </row>
    <row r="428" s="13" customFormat="1">
      <c r="A428" s="13"/>
      <c r="B428" s="223"/>
      <c r="C428" s="224"/>
      <c r="D428" s="225" t="s">
        <v>142</v>
      </c>
      <c r="E428" s="226" t="s">
        <v>19</v>
      </c>
      <c r="F428" s="227" t="s">
        <v>432</v>
      </c>
      <c r="G428" s="224"/>
      <c r="H428" s="226" t="s">
        <v>19</v>
      </c>
      <c r="I428" s="228"/>
      <c r="J428" s="224"/>
      <c r="K428" s="224"/>
      <c r="L428" s="229"/>
      <c r="M428" s="230"/>
      <c r="N428" s="231"/>
      <c r="O428" s="231"/>
      <c r="P428" s="231"/>
      <c r="Q428" s="231"/>
      <c r="R428" s="231"/>
      <c r="S428" s="231"/>
      <c r="T428" s="232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3" t="s">
        <v>142</v>
      </c>
      <c r="AU428" s="233" t="s">
        <v>81</v>
      </c>
      <c r="AV428" s="13" t="s">
        <v>77</v>
      </c>
      <c r="AW428" s="13" t="s">
        <v>33</v>
      </c>
      <c r="AX428" s="13" t="s">
        <v>72</v>
      </c>
      <c r="AY428" s="233" t="s">
        <v>132</v>
      </c>
    </row>
    <row r="429" s="14" customFormat="1">
      <c r="A429" s="14"/>
      <c r="B429" s="234"/>
      <c r="C429" s="235"/>
      <c r="D429" s="225" t="s">
        <v>142</v>
      </c>
      <c r="E429" s="236" t="s">
        <v>19</v>
      </c>
      <c r="F429" s="237" t="s">
        <v>198</v>
      </c>
      <c r="G429" s="235"/>
      <c r="H429" s="238">
        <v>1.44</v>
      </c>
      <c r="I429" s="239"/>
      <c r="J429" s="235"/>
      <c r="K429" s="235"/>
      <c r="L429" s="240"/>
      <c r="M429" s="241"/>
      <c r="N429" s="242"/>
      <c r="O429" s="242"/>
      <c r="P429" s="242"/>
      <c r="Q429" s="242"/>
      <c r="R429" s="242"/>
      <c r="S429" s="242"/>
      <c r="T429" s="243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4" t="s">
        <v>142</v>
      </c>
      <c r="AU429" s="244" t="s">
        <v>81</v>
      </c>
      <c r="AV429" s="14" t="s">
        <v>81</v>
      </c>
      <c r="AW429" s="14" t="s">
        <v>33</v>
      </c>
      <c r="AX429" s="14" t="s">
        <v>72</v>
      </c>
      <c r="AY429" s="244" t="s">
        <v>132</v>
      </c>
    </row>
    <row r="430" s="15" customFormat="1">
      <c r="A430" s="15"/>
      <c r="B430" s="245"/>
      <c r="C430" s="246"/>
      <c r="D430" s="225" t="s">
        <v>142</v>
      </c>
      <c r="E430" s="247" t="s">
        <v>19</v>
      </c>
      <c r="F430" s="248" t="s">
        <v>152</v>
      </c>
      <c r="G430" s="246"/>
      <c r="H430" s="249">
        <v>1.44</v>
      </c>
      <c r="I430" s="250"/>
      <c r="J430" s="246"/>
      <c r="K430" s="246"/>
      <c r="L430" s="251"/>
      <c r="M430" s="252"/>
      <c r="N430" s="253"/>
      <c r="O430" s="253"/>
      <c r="P430" s="253"/>
      <c r="Q430" s="253"/>
      <c r="R430" s="253"/>
      <c r="S430" s="253"/>
      <c r="T430" s="254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55" t="s">
        <v>142</v>
      </c>
      <c r="AU430" s="255" t="s">
        <v>81</v>
      </c>
      <c r="AV430" s="15" t="s">
        <v>87</v>
      </c>
      <c r="AW430" s="15" t="s">
        <v>33</v>
      </c>
      <c r="AX430" s="15" t="s">
        <v>77</v>
      </c>
      <c r="AY430" s="255" t="s">
        <v>132</v>
      </c>
    </row>
    <row r="431" s="2" customFormat="1" ht="55.5" customHeight="1">
      <c r="A431" s="39"/>
      <c r="B431" s="40"/>
      <c r="C431" s="205" t="s">
        <v>433</v>
      </c>
      <c r="D431" s="205" t="s">
        <v>134</v>
      </c>
      <c r="E431" s="206" t="s">
        <v>434</v>
      </c>
      <c r="F431" s="207" t="s">
        <v>435</v>
      </c>
      <c r="G431" s="208" t="s">
        <v>155</v>
      </c>
      <c r="H431" s="209">
        <v>27.350000000000001</v>
      </c>
      <c r="I431" s="210"/>
      <c r="J431" s="211">
        <f>ROUND(I431*H431,2)</f>
        <v>0</v>
      </c>
      <c r="K431" s="207" t="s">
        <v>138</v>
      </c>
      <c r="L431" s="45"/>
      <c r="M431" s="212" t="s">
        <v>19</v>
      </c>
      <c r="N431" s="213" t="s">
        <v>43</v>
      </c>
      <c r="O431" s="85"/>
      <c r="P431" s="214">
        <f>O431*H431</f>
        <v>0</v>
      </c>
      <c r="Q431" s="214">
        <v>0</v>
      </c>
      <c r="R431" s="214">
        <f>Q431*H431</f>
        <v>0</v>
      </c>
      <c r="S431" s="214">
        <v>0.187</v>
      </c>
      <c r="T431" s="215">
        <f>S431*H431</f>
        <v>5.1144500000000006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16" t="s">
        <v>87</v>
      </c>
      <c r="AT431" s="216" t="s">
        <v>134</v>
      </c>
      <c r="AU431" s="216" t="s">
        <v>81</v>
      </c>
      <c r="AY431" s="18" t="s">
        <v>132</v>
      </c>
      <c r="BE431" s="217">
        <f>IF(N431="základní",J431,0)</f>
        <v>0</v>
      </c>
      <c r="BF431" s="217">
        <f>IF(N431="snížená",J431,0)</f>
        <v>0</v>
      </c>
      <c r="BG431" s="217">
        <f>IF(N431="zákl. přenesená",J431,0)</f>
        <v>0</v>
      </c>
      <c r="BH431" s="217">
        <f>IF(N431="sníž. přenesená",J431,0)</f>
        <v>0</v>
      </c>
      <c r="BI431" s="217">
        <f>IF(N431="nulová",J431,0)</f>
        <v>0</v>
      </c>
      <c r="BJ431" s="18" t="s">
        <v>77</v>
      </c>
      <c r="BK431" s="217">
        <f>ROUND(I431*H431,2)</f>
        <v>0</v>
      </c>
      <c r="BL431" s="18" t="s">
        <v>87</v>
      </c>
      <c r="BM431" s="216" t="s">
        <v>436</v>
      </c>
    </row>
    <row r="432" s="2" customFormat="1">
      <c r="A432" s="39"/>
      <c r="B432" s="40"/>
      <c r="C432" s="41"/>
      <c r="D432" s="218" t="s">
        <v>140</v>
      </c>
      <c r="E432" s="41"/>
      <c r="F432" s="219" t="s">
        <v>437</v>
      </c>
      <c r="G432" s="41"/>
      <c r="H432" s="41"/>
      <c r="I432" s="220"/>
      <c r="J432" s="41"/>
      <c r="K432" s="41"/>
      <c r="L432" s="45"/>
      <c r="M432" s="221"/>
      <c r="N432" s="222"/>
      <c r="O432" s="85"/>
      <c r="P432" s="85"/>
      <c r="Q432" s="85"/>
      <c r="R432" s="85"/>
      <c r="S432" s="85"/>
      <c r="T432" s="86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140</v>
      </c>
      <c r="AU432" s="18" t="s">
        <v>81</v>
      </c>
    </row>
    <row r="433" s="13" customFormat="1">
      <c r="A433" s="13"/>
      <c r="B433" s="223"/>
      <c r="C433" s="224"/>
      <c r="D433" s="225" t="s">
        <v>142</v>
      </c>
      <c r="E433" s="226" t="s">
        <v>19</v>
      </c>
      <c r="F433" s="227" t="s">
        <v>438</v>
      </c>
      <c r="G433" s="224"/>
      <c r="H433" s="226" t="s">
        <v>19</v>
      </c>
      <c r="I433" s="228"/>
      <c r="J433" s="224"/>
      <c r="K433" s="224"/>
      <c r="L433" s="229"/>
      <c r="M433" s="230"/>
      <c r="N433" s="231"/>
      <c r="O433" s="231"/>
      <c r="P433" s="231"/>
      <c r="Q433" s="231"/>
      <c r="R433" s="231"/>
      <c r="S433" s="231"/>
      <c r="T433" s="232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3" t="s">
        <v>142</v>
      </c>
      <c r="AU433" s="233" t="s">
        <v>81</v>
      </c>
      <c r="AV433" s="13" t="s">
        <v>77</v>
      </c>
      <c r="AW433" s="13" t="s">
        <v>33</v>
      </c>
      <c r="AX433" s="13" t="s">
        <v>72</v>
      </c>
      <c r="AY433" s="233" t="s">
        <v>132</v>
      </c>
    </row>
    <row r="434" s="13" customFormat="1">
      <c r="A434" s="13"/>
      <c r="B434" s="223"/>
      <c r="C434" s="224"/>
      <c r="D434" s="225" t="s">
        <v>142</v>
      </c>
      <c r="E434" s="226" t="s">
        <v>19</v>
      </c>
      <c r="F434" s="227" t="s">
        <v>187</v>
      </c>
      <c r="G434" s="224"/>
      <c r="H434" s="226" t="s">
        <v>19</v>
      </c>
      <c r="I434" s="228"/>
      <c r="J434" s="224"/>
      <c r="K434" s="224"/>
      <c r="L434" s="229"/>
      <c r="M434" s="230"/>
      <c r="N434" s="231"/>
      <c r="O434" s="231"/>
      <c r="P434" s="231"/>
      <c r="Q434" s="231"/>
      <c r="R434" s="231"/>
      <c r="S434" s="231"/>
      <c r="T434" s="232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33" t="s">
        <v>142</v>
      </c>
      <c r="AU434" s="233" t="s">
        <v>81</v>
      </c>
      <c r="AV434" s="13" t="s">
        <v>77</v>
      </c>
      <c r="AW434" s="13" t="s">
        <v>33</v>
      </c>
      <c r="AX434" s="13" t="s">
        <v>72</v>
      </c>
      <c r="AY434" s="233" t="s">
        <v>132</v>
      </c>
    </row>
    <row r="435" s="14" customFormat="1">
      <c r="A435" s="14"/>
      <c r="B435" s="234"/>
      <c r="C435" s="235"/>
      <c r="D435" s="225" t="s">
        <v>142</v>
      </c>
      <c r="E435" s="236" t="s">
        <v>19</v>
      </c>
      <c r="F435" s="237" t="s">
        <v>188</v>
      </c>
      <c r="G435" s="235"/>
      <c r="H435" s="238">
        <v>8.8499999999999996</v>
      </c>
      <c r="I435" s="239"/>
      <c r="J435" s="235"/>
      <c r="K435" s="235"/>
      <c r="L435" s="240"/>
      <c r="M435" s="241"/>
      <c r="N435" s="242"/>
      <c r="O435" s="242"/>
      <c r="P435" s="242"/>
      <c r="Q435" s="242"/>
      <c r="R435" s="242"/>
      <c r="S435" s="242"/>
      <c r="T435" s="243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44" t="s">
        <v>142</v>
      </c>
      <c r="AU435" s="244" t="s">
        <v>81</v>
      </c>
      <c r="AV435" s="14" t="s">
        <v>81</v>
      </c>
      <c r="AW435" s="14" t="s">
        <v>33</v>
      </c>
      <c r="AX435" s="14" t="s">
        <v>72</v>
      </c>
      <c r="AY435" s="244" t="s">
        <v>132</v>
      </c>
    </row>
    <row r="436" s="13" customFormat="1">
      <c r="A436" s="13"/>
      <c r="B436" s="223"/>
      <c r="C436" s="224"/>
      <c r="D436" s="225" t="s">
        <v>142</v>
      </c>
      <c r="E436" s="226" t="s">
        <v>19</v>
      </c>
      <c r="F436" s="227" t="s">
        <v>189</v>
      </c>
      <c r="G436" s="224"/>
      <c r="H436" s="226" t="s">
        <v>19</v>
      </c>
      <c r="I436" s="228"/>
      <c r="J436" s="224"/>
      <c r="K436" s="224"/>
      <c r="L436" s="229"/>
      <c r="M436" s="230"/>
      <c r="N436" s="231"/>
      <c r="O436" s="231"/>
      <c r="P436" s="231"/>
      <c r="Q436" s="231"/>
      <c r="R436" s="231"/>
      <c r="S436" s="231"/>
      <c r="T436" s="232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3" t="s">
        <v>142</v>
      </c>
      <c r="AU436" s="233" t="s">
        <v>81</v>
      </c>
      <c r="AV436" s="13" t="s">
        <v>77</v>
      </c>
      <c r="AW436" s="13" t="s">
        <v>33</v>
      </c>
      <c r="AX436" s="13" t="s">
        <v>72</v>
      </c>
      <c r="AY436" s="233" t="s">
        <v>132</v>
      </c>
    </row>
    <row r="437" s="14" customFormat="1">
      <c r="A437" s="14"/>
      <c r="B437" s="234"/>
      <c r="C437" s="235"/>
      <c r="D437" s="225" t="s">
        <v>142</v>
      </c>
      <c r="E437" s="236" t="s">
        <v>19</v>
      </c>
      <c r="F437" s="237" t="s">
        <v>190</v>
      </c>
      <c r="G437" s="235"/>
      <c r="H437" s="238">
        <v>7.5</v>
      </c>
      <c r="I437" s="239"/>
      <c r="J437" s="235"/>
      <c r="K437" s="235"/>
      <c r="L437" s="240"/>
      <c r="M437" s="241"/>
      <c r="N437" s="242"/>
      <c r="O437" s="242"/>
      <c r="P437" s="242"/>
      <c r="Q437" s="242"/>
      <c r="R437" s="242"/>
      <c r="S437" s="242"/>
      <c r="T437" s="243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44" t="s">
        <v>142</v>
      </c>
      <c r="AU437" s="244" t="s">
        <v>81</v>
      </c>
      <c r="AV437" s="14" t="s">
        <v>81</v>
      </c>
      <c r="AW437" s="14" t="s">
        <v>33</v>
      </c>
      <c r="AX437" s="14" t="s">
        <v>72</v>
      </c>
      <c r="AY437" s="244" t="s">
        <v>132</v>
      </c>
    </row>
    <row r="438" s="14" customFormat="1">
      <c r="A438" s="14"/>
      <c r="B438" s="234"/>
      <c r="C438" s="235"/>
      <c r="D438" s="225" t="s">
        <v>142</v>
      </c>
      <c r="E438" s="236" t="s">
        <v>19</v>
      </c>
      <c r="F438" s="237" t="s">
        <v>191</v>
      </c>
      <c r="G438" s="235"/>
      <c r="H438" s="238">
        <v>11</v>
      </c>
      <c r="I438" s="239"/>
      <c r="J438" s="235"/>
      <c r="K438" s="235"/>
      <c r="L438" s="240"/>
      <c r="M438" s="241"/>
      <c r="N438" s="242"/>
      <c r="O438" s="242"/>
      <c r="P438" s="242"/>
      <c r="Q438" s="242"/>
      <c r="R438" s="242"/>
      <c r="S438" s="242"/>
      <c r="T438" s="243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44" t="s">
        <v>142</v>
      </c>
      <c r="AU438" s="244" t="s">
        <v>81</v>
      </c>
      <c r="AV438" s="14" t="s">
        <v>81</v>
      </c>
      <c r="AW438" s="14" t="s">
        <v>33</v>
      </c>
      <c r="AX438" s="14" t="s">
        <v>72</v>
      </c>
      <c r="AY438" s="244" t="s">
        <v>132</v>
      </c>
    </row>
    <row r="439" s="15" customFormat="1">
      <c r="A439" s="15"/>
      <c r="B439" s="245"/>
      <c r="C439" s="246"/>
      <c r="D439" s="225" t="s">
        <v>142</v>
      </c>
      <c r="E439" s="247" t="s">
        <v>19</v>
      </c>
      <c r="F439" s="248" t="s">
        <v>152</v>
      </c>
      <c r="G439" s="246"/>
      <c r="H439" s="249">
        <v>27.350000000000001</v>
      </c>
      <c r="I439" s="250"/>
      <c r="J439" s="246"/>
      <c r="K439" s="246"/>
      <c r="L439" s="251"/>
      <c r="M439" s="252"/>
      <c r="N439" s="253"/>
      <c r="O439" s="253"/>
      <c r="P439" s="253"/>
      <c r="Q439" s="253"/>
      <c r="R439" s="253"/>
      <c r="S439" s="253"/>
      <c r="T439" s="254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55" t="s">
        <v>142</v>
      </c>
      <c r="AU439" s="255" t="s">
        <v>81</v>
      </c>
      <c r="AV439" s="15" t="s">
        <v>87</v>
      </c>
      <c r="AW439" s="15" t="s">
        <v>33</v>
      </c>
      <c r="AX439" s="15" t="s">
        <v>77</v>
      </c>
      <c r="AY439" s="255" t="s">
        <v>132</v>
      </c>
    </row>
    <row r="440" s="2" customFormat="1" ht="33" customHeight="1">
      <c r="A440" s="39"/>
      <c r="B440" s="40"/>
      <c r="C440" s="205" t="s">
        <v>259</v>
      </c>
      <c r="D440" s="205" t="s">
        <v>134</v>
      </c>
      <c r="E440" s="206" t="s">
        <v>439</v>
      </c>
      <c r="F440" s="207" t="s">
        <v>440</v>
      </c>
      <c r="G440" s="208" t="s">
        <v>302</v>
      </c>
      <c r="H440" s="209">
        <v>33</v>
      </c>
      <c r="I440" s="210"/>
      <c r="J440" s="211">
        <f>ROUND(I440*H440,2)</f>
        <v>0</v>
      </c>
      <c r="K440" s="207" t="s">
        <v>138</v>
      </c>
      <c r="L440" s="45"/>
      <c r="M440" s="212" t="s">
        <v>19</v>
      </c>
      <c r="N440" s="213" t="s">
        <v>43</v>
      </c>
      <c r="O440" s="85"/>
      <c r="P440" s="214">
        <f>O440*H440</f>
        <v>0</v>
      </c>
      <c r="Q440" s="214">
        <v>0</v>
      </c>
      <c r="R440" s="214">
        <f>Q440*H440</f>
        <v>0</v>
      </c>
      <c r="S440" s="214">
        <v>0.01</v>
      </c>
      <c r="T440" s="215">
        <f>S440*H440</f>
        <v>0.33000000000000002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16" t="s">
        <v>87</v>
      </c>
      <c r="AT440" s="216" t="s">
        <v>134</v>
      </c>
      <c r="AU440" s="216" t="s">
        <v>81</v>
      </c>
      <c r="AY440" s="18" t="s">
        <v>132</v>
      </c>
      <c r="BE440" s="217">
        <f>IF(N440="základní",J440,0)</f>
        <v>0</v>
      </c>
      <c r="BF440" s="217">
        <f>IF(N440="snížená",J440,0)</f>
        <v>0</v>
      </c>
      <c r="BG440" s="217">
        <f>IF(N440="zákl. přenesená",J440,0)</f>
        <v>0</v>
      </c>
      <c r="BH440" s="217">
        <f>IF(N440="sníž. přenesená",J440,0)</f>
        <v>0</v>
      </c>
      <c r="BI440" s="217">
        <f>IF(N440="nulová",J440,0)</f>
        <v>0</v>
      </c>
      <c r="BJ440" s="18" t="s">
        <v>77</v>
      </c>
      <c r="BK440" s="217">
        <f>ROUND(I440*H440,2)</f>
        <v>0</v>
      </c>
      <c r="BL440" s="18" t="s">
        <v>87</v>
      </c>
      <c r="BM440" s="216" t="s">
        <v>441</v>
      </c>
    </row>
    <row r="441" s="2" customFormat="1">
      <c r="A441" s="39"/>
      <c r="B441" s="40"/>
      <c r="C441" s="41"/>
      <c r="D441" s="218" t="s">
        <v>140</v>
      </c>
      <c r="E441" s="41"/>
      <c r="F441" s="219" t="s">
        <v>442</v>
      </c>
      <c r="G441" s="41"/>
      <c r="H441" s="41"/>
      <c r="I441" s="220"/>
      <c r="J441" s="41"/>
      <c r="K441" s="41"/>
      <c r="L441" s="45"/>
      <c r="M441" s="221"/>
      <c r="N441" s="222"/>
      <c r="O441" s="85"/>
      <c r="P441" s="85"/>
      <c r="Q441" s="85"/>
      <c r="R441" s="85"/>
      <c r="S441" s="85"/>
      <c r="T441" s="86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T441" s="18" t="s">
        <v>140</v>
      </c>
      <c r="AU441" s="18" t="s">
        <v>81</v>
      </c>
    </row>
    <row r="442" s="13" customFormat="1">
      <c r="A442" s="13"/>
      <c r="B442" s="223"/>
      <c r="C442" s="224"/>
      <c r="D442" s="225" t="s">
        <v>142</v>
      </c>
      <c r="E442" s="226" t="s">
        <v>19</v>
      </c>
      <c r="F442" s="227" t="s">
        <v>443</v>
      </c>
      <c r="G442" s="224"/>
      <c r="H442" s="226" t="s">
        <v>19</v>
      </c>
      <c r="I442" s="228"/>
      <c r="J442" s="224"/>
      <c r="K442" s="224"/>
      <c r="L442" s="229"/>
      <c r="M442" s="230"/>
      <c r="N442" s="231"/>
      <c r="O442" s="231"/>
      <c r="P442" s="231"/>
      <c r="Q442" s="231"/>
      <c r="R442" s="231"/>
      <c r="S442" s="231"/>
      <c r="T442" s="232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3" t="s">
        <v>142</v>
      </c>
      <c r="AU442" s="233" t="s">
        <v>81</v>
      </c>
      <c r="AV442" s="13" t="s">
        <v>77</v>
      </c>
      <c r="AW442" s="13" t="s">
        <v>33</v>
      </c>
      <c r="AX442" s="13" t="s">
        <v>72</v>
      </c>
      <c r="AY442" s="233" t="s">
        <v>132</v>
      </c>
    </row>
    <row r="443" s="14" customFormat="1">
      <c r="A443" s="14"/>
      <c r="B443" s="234"/>
      <c r="C443" s="235"/>
      <c r="D443" s="225" t="s">
        <v>142</v>
      </c>
      <c r="E443" s="236" t="s">
        <v>19</v>
      </c>
      <c r="F443" s="237" t="s">
        <v>444</v>
      </c>
      <c r="G443" s="235"/>
      <c r="H443" s="238">
        <v>33</v>
      </c>
      <c r="I443" s="239"/>
      <c r="J443" s="235"/>
      <c r="K443" s="235"/>
      <c r="L443" s="240"/>
      <c r="M443" s="241"/>
      <c r="N443" s="242"/>
      <c r="O443" s="242"/>
      <c r="P443" s="242"/>
      <c r="Q443" s="242"/>
      <c r="R443" s="242"/>
      <c r="S443" s="242"/>
      <c r="T443" s="243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44" t="s">
        <v>142</v>
      </c>
      <c r="AU443" s="244" t="s">
        <v>81</v>
      </c>
      <c r="AV443" s="14" t="s">
        <v>81</v>
      </c>
      <c r="AW443" s="14" t="s">
        <v>33</v>
      </c>
      <c r="AX443" s="14" t="s">
        <v>72</v>
      </c>
      <c r="AY443" s="244" t="s">
        <v>132</v>
      </c>
    </row>
    <row r="444" s="15" customFormat="1">
      <c r="A444" s="15"/>
      <c r="B444" s="245"/>
      <c r="C444" s="246"/>
      <c r="D444" s="225" t="s">
        <v>142</v>
      </c>
      <c r="E444" s="247" t="s">
        <v>19</v>
      </c>
      <c r="F444" s="248" t="s">
        <v>152</v>
      </c>
      <c r="G444" s="246"/>
      <c r="H444" s="249">
        <v>33</v>
      </c>
      <c r="I444" s="250"/>
      <c r="J444" s="246"/>
      <c r="K444" s="246"/>
      <c r="L444" s="251"/>
      <c r="M444" s="252"/>
      <c r="N444" s="253"/>
      <c r="O444" s="253"/>
      <c r="P444" s="253"/>
      <c r="Q444" s="253"/>
      <c r="R444" s="253"/>
      <c r="S444" s="253"/>
      <c r="T444" s="254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55" t="s">
        <v>142</v>
      </c>
      <c r="AU444" s="255" t="s">
        <v>81</v>
      </c>
      <c r="AV444" s="15" t="s">
        <v>87</v>
      </c>
      <c r="AW444" s="15" t="s">
        <v>33</v>
      </c>
      <c r="AX444" s="15" t="s">
        <v>77</v>
      </c>
      <c r="AY444" s="255" t="s">
        <v>132</v>
      </c>
    </row>
    <row r="445" s="2" customFormat="1" ht="44.25" customHeight="1">
      <c r="A445" s="39"/>
      <c r="B445" s="40"/>
      <c r="C445" s="205" t="s">
        <v>445</v>
      </c>
      <c r="D445" s="205" t="s">
        <v>134</v>
      </c>
      <c r="E445" s="206" t="s">
        <v>446</v>
      </c>
      <c r="F445" s="207" t="s">
        <v>447</v>
      </c>
      <c r="G445" s="208" t="s">
        <v>302</v>
      </c>
      <c r="H445" s="209">
        <v>1.8</v>
      </c>
      <c r="I445" s="210"/>
      <c r="J445" s="211">
        <f>ROUND(I445*H445,2)</f>
        <v>0</v>
      </c>
      <c r="K445" s="207" t="s">
        <v>138</v>
      </c>
      <c r="L445" s="45"/>
      <c r="M445" s="212" t="s">
        <v>19</v>
      </c>
      <c r="N445" s="213" t="s">
        <v>43</v>
      </c>
      <c r="O445" s="85"/>
      <c r="P445" s="214">
        <f>O445*H445</f>
        <v>0</v>
      </c>
      <c r="Q445" s="214">
        <v>0.00123</v>
      </c>
      <c r="R445" s="214">
        <f>Q445*H445</f>
        <v>0.0022139999999999998</v>
      </c>
      <c r="S445" s="214">
        <v>0.017000000000000001</v>
      </c>
      <c r="T445" s="215">
        <f>S445*H445</f>
        <v>0.030600000000000002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16" t="s">
        <v>87</v>
      </c>
      <c r="AT445" s="216" t="s">
        <v>134</v>
      </c>
      <c r="AU445" s="216" t="s">
        <v>81</v>
      </c>
      <c r="AY445" s="18" t="s">
        <v>132</v>
      </c>
      <c r="BE445" s="217">
        <f>IF(N445="základní",J445,0)</f>
        <v>0</v>
      </c>
      <c r="BF445" s="217">
        <f>IF(N445="snížená",J445,0)</f>
        <v>0</v>
      </c>
      <c r="BG445" s="217">
        <f>IF(N445="zákl. přenesená",J445,0)</f>
        <v>0</v>
      </c>
      <c r="BH445" s="217">
        <f>IF(N445="sníž. přenesená",J445,0)</f>
        <v>0</v>
      </c>
      <c r="BI445" s="217">
        <f>IF(N445="nulová",J445,0)</f>
        <v>0</v>
      </c>
      <c r="BJ445" s="18" t="s">
        <v>77</v>
      </c>
      <c r="BK445" s="217">
        <f>ROUND(I445*H445,2)</f>
        <v>0</v>
      </c>
      <c r="BL445" s="18" t="s">
        <v>87</v>
      </c>
      <c r="BM445" s="216" t="s">
        <v>448</v>
      </c>
    </row>
    <row r="446" s="2" customFormat="1">
      <c r="A446" s="39"/>
      <c r="B446" s="40"/>
      <c r="C446" s="41"/>
      <c r="D446" s="218" t="s">
        <v>140</v>
      </c>
      <c r="E446" s="41"/>
      <c r="F446" s="219" t="s">
        <v>449</v>
      </c>
      <c r="G446" s="41"/>
      <c r="H446" s="41"/>
      <c r="I446" s="220"/>
      <c r="J446" s="41"/>
      <c r="K446" s="41"/>
      <c r="L446" s="45"/>
      <c r="M446" s="221"/>
      <c r="N446" s="222"/>
      <c r="O446" s="85"/>
      <c r="P446" s="85"/>
      <c r="Q446" s="85"/>
      <c r="R446" s="85"/>
      <c r="S446" s="85"/>
      <c r="T446" s="86"/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T446" s="18" t="s">
        <v>140</v>
      </c>
      <c r="AU446" s="18" t="s">
        <v>81</v>
      </c>
    </row>
    <row r="447" s="13" customFormat="1">
      <c r="A447" s="13"/>
      <c r="B447" s="223"/>
      <c r="C447" s="224"/>
      <c r="D447" s="225" t="s">
        <v>142</v>
      </c>
      <c r="E447" s="226" t="s">
        <v>19</v>
      </c>
      <c r="F447" s="227" t="s">
        <v>450</v>
      </c>
      <c r="G447" s="224"/>
      <c r="H447" s="226" t="s">
        <v>19</v>
      </c>
      <c r="I447" s="228"/>
      <c r="J447" s="224"/>
      <c r="K447" s="224"/>
      <c r="L447" s="229"/>
      <c r="M447" s="230"/>
      <c r="N447" s="231"/>
      <c r="O447" s="231"/>
      <c r="P447" s="231"/>
      <c r="Q447" s="231"/>
      <c r="R447" s="231"/>
      <c r="S447" s="231"/>
      <c r="T447" s="232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3" t="s">
        <v>142</v>
      </c>
      <c r="AU447" s="233" t="s">
        <v>81</v>
      </c>
      <c r="AV447" s="13" t="s">
        <v>77</v>
      </c>
      <c r="AW447" s="13" t="s">
        <v>33</v>
      </c>
      <c r="AX447" s="13" t="s">
        <v>72</v>
      </c>
      <c r="AY447" s="233" t="s">
        <v>132</v>
      </c>
    </row>
    <row r="448" s="14" customFormat="1">
      <c r="A448" s="14"/>
      <c r="B448" s="234"/>
      <c r="C448" s="235"/>
      <c r="D448" s="225" t="s">
        <v>142</v>
      </c>
      <c r="E448" s="236" t="s">
        <v>19</v>
      </c>
      <c r="F448" s="237" t="s">
        <v>451</v>
      </c>
      <c r="G448" s="235"/>
      <c r="H448" s="238">
        <v>1.8</v>
      </c>
      <c r="I448" s="239"/>
      <c r="J448" s="235"/>
      <c r="K448" s="235"/>
      <c r="L448" s="240"/>
      <c r="M448" s="241"/>
      <c r="N448" s="242"/>
      <c r="O448" s="242"/>
      <c r="P448" s="242"/>
      <c r="Q448" s="242"/>
      <c r="R448" s="242"/>
      <c r="S448" s="242"/>
      <c r="T448" s="243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44" t="s">
        <v>142</v>
      </c>
      <c r="AU448" s="244" t="s">
        <v>81</v>
      </c>
      <c r="AV448" s="14" t="s">
        <v>81</v>
      </c>
      <c r="AW448" s="14" t="s">
        <v>33</v>
      </c>
      <c r="AX448" s="14" t="s">
        <v>72</v>
      </c>
      <c r="AY448" s="244" t="s">
        <v>132</v>
      </c>
    </row>
    <row r="449" s="15" customFormat="1">
      <c r="A449" s="15"/>
      <c r="B449" s="245"/>
      <c r="C449" s="246"/>
      <c r="D449" s="225" t="s">
        <v>142</v>
      </c>
      <c r="E449" s="247" t="s">
        <v>19</v>
      </c>
      <c r="F449" s="248" t="s">
        <v>152</v>
      </c>
      <c r="G449" s="246"/>
      <c r="H449" s="249">
        <v>1.8</v>
      </c>
      <c r="I449" s="250"/>
      <c r="J449" s="246"/>
      <c r="K449" s="246"/>
      <c r="L449" s="251"/>
      <c r="M449" s="252"/>
      <c r="N449" s="253"/>
      <c r="O449" s="253"/>
      <c r="P449" s="253"/>
      <c r="Q449" s="253"/>
      <c r="R449" s="253"/>
      <c r="S449" s="253"/>
      <c r="T449" s="254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T449" s="255" t="s">
        <v>142</v>
      </c>
      <c r="AU449" s="255" t="s">
        <v>81</v>
      </c>
      <c r="AV449" s="15" t="s">
        <v>87</v>
      </c>
      <c r="AW449" s="15" t="s">
        <v>33</v>
      </c>
      <c r="AX449" s="15" t="s">
        <v>77</v>
      </c>
      <c r="AY449" s="255" t="s">
        <v>132</v>
      </c>
    </row>
    <row r="450" s="2" customFormat="1" ht="44.25" customHeight="1">
      <c r="A450" s="39"/>
      <c r="B450" s="40"/>
      <c r="C450" s="205" t="s">
        <v>452</v>
      </c>
      <c r="D450" s="205" t="s">
        <v>134</v>
      </c>
      <c r="E450" s="206" t="s">
        <v>453</v>
      </c>
      <c r="F450" s="207" t="s">
        <v>454</v>
      </c>
      <c r="G450" s="208" t="s">
        <v>302</v>
      </c>
      <c r="H450" s="209">
        <v>8.0999999999999996</v>
      </c>
      <c r="I450" s="210"/>
      <c r="J450" s="211">
        <f>ROUND(I450*H450,2)</f>
        <v>0</v>
      </c>
      <c r="K450" s="207" t="s">
        <v>138</v>
      </c>
      <c r="L450" s="45"/>
      <c r="M450" s="212" t="s">
        <v>19</v>
      </c>
      <c r="N450" s="213" t="s">
        <v>43</v>
      </c>
      <c r="O450" s="85"/>
      <c r="P450" s="214">
        <f>O450*H450</f>
        <v>0</v>
      </c>
      <c r="Q450" s="214">
        <v>0.0013699999999999999</v>
      </c>
      <c r="R450" s="214">
        <f>Q450*H450</f>
        <v>0.011096999999999999</v>
      </c>
      <c r="S450" s="214">
        <v>0.029000000000000001</v>
      </c>
      <c r="T450" s="215">
        <f>S450*H450</f>
        <v>0.2349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16" t="s">
        <v>87</v>
      </c>
      <c r="AT450" s="216" t="s">
        <v>134</v>
      </c>
      <c r="AU450" s="216" t="s">
        <v>81</v>
      </c>
      <c r="AY450" s="18" t="s">
        <v>132</v>
      </c>
      <c r="BE450" s="217">
        <f>IF(N450="základní",J450,0)</f>
        <v>0</v>
      </c>
      <c r="BF450" s="217">
        <f>IF(N450="snížená",J450,0)</f>
        <v>0</v>
      </c>
      <c r="BG450" s="217">
        <f>IF(N450="zákl. přenesená",J450,0)</f>
        <v>0</v>
      </c>
      <c r="BH450" s="217">
        <f>IF(N450="sníž. přenesená",J450,0)</f>
        <v>0</v>
      </c>
      <c r="BI450" s="217">
        <f>IF(N450="nulová",J450,0)</f>
        <v>0</v>
      </c>
      <c r="BJ450" s="18" t="s">
        <v>77</v>
      </c>
      <c r="BK450" s="217">
        <f>ROUND(I450*H450,2)</f>
        <v>0</v>
      </c>
      <c r="BL450" s="18" t="s">
        <v>87</v>
      </c>
      <c r="BM450" s="216" t="s">
        <v>455</v>
      </c>
    </row>
    <row r="451" s="2" customFormat="1">
      <c r="A451" s="39"/>
      <c r="B451" s="40"/>
      <c r="C451" s="41"/>
      <c r="D451" s="218" t="s">
        <v>140</v>
      </c>
      <c r="E451" s="41"/>
      <c r="F451" s="219" t="s">
        <v>456</v>
      </c>
      <c r="G451" s="41"/>
      <c r="H451" s="41"/>
      <c r="I451" s="220"/>
      <c r="J451" s="41"/>
      <c r="K451" s="41"/>
      <c r="L451" s="45"/>
      <c r="M451" s="221"/>
      <c r="N451" s="222"/>
      <c r="O451" s="85"/>
      <c r="P451" s="85"/>
      <c r="Q451" s="85"/>
      <c r="R451" s="85"/>
      <c r="S451" s="85"/>
      <c r="T451" s="86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140</v>
      </c>
      <c r="AU451" s="18" t="s">
        <v>81</v>
      </c>
    </row>
    <row r="452" s="13" customFormat="1">
      <c r="A452" s="13"/>
      <c r="B452" s="223"/>
      <c r="C452" s="224"/>
      <c r="D452" s="225" t="s">
        <v>142</v>
      </c>
      <c r="E452" s="226" t="s">
        <v>19</v>
      </c>
      <c r="F452" s="227" t="s">
        <v>457</v>
      </c>
      <c r="G452" s="224"/>
      <c r="H452" s="226" t="s">
        <v>19</v>
      </c>
      <c r="I452" s="228"/>
      <c r="J452" s="224"/>
      <c r="K452" s="224"/>
      <c r="L452" s="229"/>
      <c r="M452" s="230"/>
      <c r="N452" s="231"/>
      <c r="O452" s="231"/>
      <c r="P452" s="231"/>
      <c r="Q452" s="231"/>
      <c r="R452" s="231"/>
      <c r="S452" s="231"/>
      <c r="T452" s="232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3" t="s">
        <v>142</v>
      </c>
      <c r="AU452" s="233" t="s">
        <v>81</v>
      </c>
      <c r="AV452" s="13" t="s">
        <v>77</v>
      </c>
      <c r="AW452" s="13" t="s">
        <v>33</v>
      </c>
      <c r="AX452" s="13" t="s">
        <v>72</v>
      </c>
      <c r="AY452" s="233" t="s">
        <v>132</v>
      </c>
    </row>
    <row r="453" s="14" customFormat="1">
      <c r="A453" s="14"/>
      <c r="B453" s="234"/>
      <c r="C453" s="235"/>
      <c r="D453" s="225" t="s">
        <v>142</v>
      </c>
      <c r="E453" s="236" t="s">
        <v>19</v>
      </c>
      <c r="F453" s="237" t="s">
        <v>458</v>
      </c>
      <c r="G453" s="235"/>
      <c r="H453" s="238">
        <v>8.0999999999999996</v>
      </c>
      <c r="I453" s="239"/>
      <c r="J453" s="235"/>
      <c r="K453" s="235"/>
      <c r="L453" s="240"/>
      <c r="M453" s="241"/>
      <c r="N453" s="242"/>
      <c r="O453" s="242"/>
      <c r="P453" s="242"/>
      <c r="Q453" s="242"/>
      <c r="R453" s="242"/>
      <c r="S453" s="242"/>
      <c r="T453" s="243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44" t="s">
        <v>142</v>
      </c>
      <c r="AU453" s="244" t="s">
        <v>81</v>
      </c>
      <c r="AV453" s="14" t="s">
        <v>81</v>
      </c>
      <c r="AW453" s="14" t="s">
        <v>33</v>
      </c>
      <c r="AX453" s="14" t="s">
        <v>72</v>
      </c>
      <c r="AY453" s="244" t="s">
        <v>132</v>
      </c>
    </row>
    <row r="454" s="15" customFormat="1">
      <c r="A454" s="15"/>
      <c r="B454" s="245"/>
      <c r="C454" s="246"/>
      <c r="D454" s="225" t="s">
        <v>142</v>
      </c>
      <c r="E454" s="247" t="s">
        <v>19</v>
      </c>
      <c r="F454" s="248" t="s">
        <v>152</v>
      </c>
      <c r="G454" s="246"/>
      <c r="H454" s="249">
        <v>8.0999999999999996</v>
      </c>
      <c r="I454" s="250"/>
      <c r="J454" s="246"/>
      <c r="K454" s="246"/>
      <c r="L454" s="251"/>
      <c r="M454" s="252"/>
      <c r="N454" s="253"/>
      <c r="O454" s="253"/>
      <c r="P454" s="253"/>
      <c r="Q454" s="253"/>
      <c r="R454" s="253"/>
      <c r="S454" s="253"/>
      <c r="T454" s="254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55" t="s">
        <v>142</v>
      </c>
      <c r="AU454" s="255" t="s">
        <v>81</v>
      </c>
      <c r="AV454" s="15" t="s">
        <v>87</v>
      </c>
      <c r="AW454" s="15" t="s">
        <v>33</v>
      </c>
      <c r="AX454" s="15" t="s">
        <v>77</v>
      </c>
      <c r="AY454" s="255" t="s">
        <v>132</v>
      </c>
    </row>
    <row r="455" s="2" customFormat="1" ht="44.25" customHeight="1">
      <c r="A455" s="39"/>
      <c r="B455" s="40"/>
      <c r="C455" s="205" t="s">
        <v>459</v>
      </c>
      <c r="D455" s="205" t="s">
        <v>134</v>
      </c>
      <c r="E455" s="206" t="s">
        <v>460</v>
      </c>
      <c r="F455" s="207" t="s">
        <v>461</v>
      </c>
      <c r="G455" s="208" t="s">
        <v>155</v>
      </c>
      <c r="H455" s="209">
        <v>364.00900000000001</v>
      </c>
      <c r="I455" s="210"/>
      <c r="J455" s="211">
        <f>ROUND(I455*H455,2)</f>
        <v>0</v>
      </c>
      <c r="K455" s="207" t="s">
        <v>138</v>
      </c>
      <c r="L455" s="45"/>
      <c r="M455" s="212" t="s">
        <v>19</v>
      </c>
      <c r="N455" s="213" t="s">
        <v>43</v>
      </c>
      <c r="O455" s="85"/>
      <c r="P455" s="214">
        <f>O455*H455</f>
        <v>0</v>
      </c>
      <c r="Q455" s="214">
        <v>0</v>
      </c>
      <c r="R455" s="214">
        <f>Q455*H455</f>
        <v>0</v>
      </c>
      <c r="S455" s="214">
        <v>0.058999999999999997</v>
      </c>
      <c r="T455" s="215">
        <f>S455*H455</f>
        <v>21.476531000000001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16" t="s">
        <v>87</v>
      </c>
      <c r="AT455" s="216" t="s">
        <v>134</v>
      </c>
      <c r="AU455" s="216" t="s">
        <v>81</v>
      </c>
      <c r="AY455" s="18" t="s">
        <v>132</v>
      </c>
      <c r="BE455" s="217">
        <f>IF(N455="základní",J455,0)</f>
        <v>0</v>
      </c>
      <c r="BF455" s="217">
        <f>IF(N455="snížená",J455,0)</f>
        <v>0</v>
      </c>
      <c r="BG455" s="217">
        <f>IF(N455="zákl. přenesená",J455,0)</f>
        <v>0</v>
      </c>
      <c r="BH455" s="217">
        <f>IF(N455="sníž. přenesená",J455,0)</f>
        <v>0</v>
      </c>
      <c r="BI455" s="217">
        <f>IF(N455="nulová",J455,0)</f>
        <v>0</v>
      </c>
      <c r="BJ455" s="18" t="s">
        <v>77</v>
      </c>
      <c r="BK455" s="217">
        <f>ROUND(I455*H455,2)</f>
        <v>0</v>
      </c>
      <c r="BL455" s="18" t="s">
        <v>87</v>
      </c>
      <c r="BM455" s="216" t="s">
        <v>462</v>
      </c>
    </row>
    <row r="456" s="2" customFormat="1">
      <c r="A456" s="39"/>
      <c r="B456" s="40"/>
      <c r="C456" s="41"/>
      <c r="D456" s="218" t="s">
        <v>140</v>
      </c>
      <c r="E456" s="41"/>
      <c r="F456" s="219" t="s">
        <v>463</v>
      </c>
      <c r="G456" s="41"/>
      <c r="H456" s="41"/>
      <c r="I456" s="220"/>
      <c r="J456" s="41"/>
      <c r="K456" s="41"/>
      <c r="L456" s="45"/>
      <c r="M456" s="221"/>
      <c r="N456" s="222"/>
      <c r="O456" s="85"/>
      <c r="P456" s="85"/>
      <c r="Q456" s="85"/>
      <c r="R456" s="85"/>
      <c r="S456" s="85"/>
      <c r="T456" s="86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18" t="s">
        <v>140</v>
      </c>
      <c r="AU456" s="18" t="s">
        <v>81</v>
      </c>
    </row>
    <row r="457" s="13" customFormat="1">
      <c r="A457" s="13"/>
      <c r="B457" s="223"/>
      <c r="C457" s="224"/>
      <c r="D457" s="225" t="s">
        <v>142</v>
      </c>
      <c r="E457" s="226" t="s">
        <v>19</v>
      </c>
      <c r="F457" s="227" t="s">
        <v>464</v>
      </c>
      <c r="G457" s="224"/>
      <c r="H457" s="226" t="s">
        <v>19</v>
      </c>
      <c r="I457" s="228"/>
      <c r="J457" s="224"/>
      <c r="K457" s="224"/>
      <c r="L457" s="229"/>
      <c r="M457" s="230"/>
      <c r="N457" s="231"/>
      <c r="O457" s="231"/>
      <c r="P457" s="231"/>
      <c r="Q457" s="231"/>
      <c r="R457" s="231"/>
      <c r="S457" s="231"/>
      <c r="T457" s="232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3" t="s">
        <v>142</v>
      </c>
      <c r="AU457" s="233" t="s">
        <v>81</v>
      </c>
      <c r="AV457" s="13" t="s">
        <v>77</v>
      </c>
      <c r="AW457" s="13" t="s">
        <v>33</v>
      </c>
      <c r="AX457" s="13" t="s">
        <v>72</v>
      </c>
      <c r="AY457" s="233" t="s">
        <v>132</v>
      </c>
    </row>
    <row r="458" s="13" customFormat="1">
      <c r="A458" s="13"/>
      <c r="B458" s="223"/>
      <c r="C458" s="224"/>
      <c r="D458" s="225" t="s">
        <v>142</v>
      </c>
      <c r="E458" s="226" t="s">
        <v>19</v>
      </c>
      <c r="F458" s="227" t="s">
        <v>365</v>
      </c>
      <c r="G458" s="224"/>
      <c r="H458" s="226" t="s">
        <v>19</v>
      </c>
      <c r="I458" s="228"/>
      <c r="J458" s="224"/>
      <c r="K458" s="224"/>
      <c r="L458" s="229"/>
      <c r="M458" s="230"/>
      <c r="N458" s="231"/>
      <c r="O458" s="231"/>
      <c r="P458" s="231"/>
      <c r="Q458" s="231"/>
      <c r="R458" s="231"/>
      <c r="S458" s="231"/>
      <c r="T458" s="232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3" t="s">
        <v>142</v>
      </c>
      <c r="AU458" s="233" t="s">
        <v>81</v>
      </c>
      <c r="AV458" s="13" t="s">
        <v>77</v>
      </c>
      <c r="AW458" s="13" t="s">
        <v>33</v>
      </c>
      <c r="AX458" s="13" t="s">
        <v>72</v>
      </c>
      <c r="AY458" s="233" t="s">
        <v>132</v>
      </c>
    </row>
    <row r="459" s="13" customFormat="1">
      <c r="A459" s="13"/>
      <c r="B459" s="223"/>
      <c r="C459" s="224"/>
      <c r="D459" s="225" t="s">
        <v>142</v>
      </c>
      <c r="E459" s="226" t="s">
        <v>19</v>
      </c>
      <c r="F459" s="227" t="s">
        <v>144</v>
      </c>
      <c r="G459" s="224"/>
      <c r="H459" s="226" t="s">
        <v>19</v>
      </c>
      <c r="I459" s="228"/>
      <c r="J459" s="224"/>
      <c r="K459" s="224"/>
      <c r="L459" s="229"/>
      <c r="M459" s="230"/>
      <c r="N459" s="231"/>
      <c r="O459" s="231"/>
      <c r="P459" s="231"/>
      <c r="Q459" s="231"/>
      <c r="R459" s="231"/>
      <c r="S459" s="231"/>
      <c r="T459" s="232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3" t="s">
        <v>142</v>
      </c>
      <c r="AU459" s="233" t="s">
        <v>81</v>
      </c>
      <c r="AV459" s="13" t="s">
        <v>77</v>
      </c>
      <c r="AW459" s="13" t="s">
        <v>33</v>
      </c>
      <c r="AX459" s="13" t="s">
        <v>72</v>
      </c>
      <c r="AY459" s="233" t="s">
        <v>132</v>
      </c>
    </row>
    <row r="460" s="14" customFormat="1">
      <c r="A460" s="14"/>
      <c r="B460" s="234"/>
      <c r="C460" s="235"/>
      <c r="D460" s="225" t="s">
        <v>142</v>
      </c>
      <c r="E460" s="236" t="s">
        <v>19</v>
      </c>
      <c r="F460" s="237" t="s">
        <v>266</v>
      </c>
      <c r="G460" s="235"/>
      <c r="H460" s="238">
        <v>159.88499999999999</v>
      </c>
      <c r="I460" s="239"/>
      <c r="J460" s="235"/>
      <c r="K460" s="235"/>
      <c r="L460" s="240"/>
      <c r="M460" s="241"/>
      <c r="N460" s="242"/>
      <c r="O460" s="242"/>
      <c r="P460" s="242"/>
      <c r="Q460" s="242"/>
      <c r="R460" s="242"/>
      <c r="S460" s="242"/>
      <c r="T460" s="243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44" t="s">
        <v>142</v>
      </c>
      <c r="AU460" s="244" t="s">
        <v>81</v>
      </c>
      <c r="AV460" s="14" t="s">
        <v>81</v>
      </c>
      <c r="AW460" s="14" t="s">
        <v>33</v>
      </c>
      <c r="AX460" s="14" t="s">
        <v>72</v>
      </c>
      <c r="AY460" s="244" t="s">
        <v>132</v>
      </c>
    </row>
    <row r="461" s="14" customFormat="1">
      <c r="A461" s="14"/>
      <c r="B461" s="234"/>
      <c r="C461" s="235"/>
      <c r="D461" s="225" t="s">
        <v>142</v>
      </c>
      <c r="E461" s="236" t="s">
        <v>19</v>
      </c>
      <c r="F461" s="237" t="s">
        <v>267</v>
      </c>
      <c r="G461" s="235"/>
      <c r="H461" s="238">
        <v>-39.674999999999997</v>
      </c>
      <c r="I461" s="239"/>
      <c r="J461" s="235"/>
      <c r="K461" s="235"/>
      <c r="L461" s="240"/>
      <c r="M461" s="241"/>
      <c r="N461" s="242"/>
      <c r="O461" s="242"/>
      <c r="P461" s="242"/>
      <c r="Q461" s="242"/>
      <c r="R461" s="242"/>
      <c r="S461" s="242"/>
      <c r="T461" s="243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44" t="s">
        <v>142</v>
      </c>
      <c r="AU461" s="244" t="s">
        <v>81</v>
      </c>
      <c r="AV461" s="14" t="s">
        <v>81</v>
      </c>
      <c r="AW461" s="14" t="s">
        <v>33</v>
      </c>
      <c r="AX461" s="14" t="s">
        <v>72</v>
      </c>
      <c r="AY461" s="244" t="s">
        <v>132</v>
      </c>
    </row>
    <row r="462" s="14" customFormat="1">
      <c r="A462" s="14"/>
      <c r="B462" s="234"/>
      <c r="C462" s="235"/>
      <c r="D462" s="225" t="s">
        <v>142</v>
      </c>
      <c r="E462" s="236" t="s">
        <v>19</v>
      </c>
      <c r="F462" s="237" t="s">
        <v>268</v>
      </c>
      <c r="G462" s="235"/>
      <c r="H462" s="238">
        <v>6.0750000000000002</v>
      </c>
      <c r="I462" s="239"/>
      <c r="J462" s="235"/>
      <c r="K462" s="235"/>
      <c r="L462" s="240"/>
      <c r="M462" s="241"/>
      <c r="N462" s="242"/>
      <c r="O462" s="242"/>
      <c r="P462" s="242"/>
      <c r="Q462" s="242"/>
      <c r="R462" s="242"/>
      <c r="S462" s="242"/>
      <c r="T462" s="243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44" t="s">
        <v>142</v>
      </c>
      <c r="AU462" s="244" t="s">
        <v>81</v>
      </c>
      <c r="AV462" s="14" t="s">
        <v>81</v>
      </c>
      <c r="AW462" s="14" t="s">
        <v>33</v>
      </c>
      <c r="AX462" s="14" t="s">
        <v>72</v>
      </c>
      <c r="AY462" s="244" t="s">
        <v>132</v>
      </c>
    </row>
    <row r="463" s="13" customFormat="1">
      <c r="A463" s="13"/>
      <c r="B463" s="223"/>
      <c r="C463" s="224"/>
      <c r="D463" s="225" t="s">
        <v>142</v>
      </c>
      <c r="E463" s="226" t="s">
        <v>19</v>
      </c>
      <c r="F463" s="227" t="s">
        <v>269</v>
      </c>
      <c r="G463" s="224"/>
      <c r="H463" s="226" t="s">
        <v>19</v>
      </c>
      <c r="I463" s="228"/>
      <c r="J463" s="224"/>
      <c r="K463" s="224"/>
      <c r="L463" s="229"/>
      <c r="M463" s="230"/>
      <c r="N463" s="231"/>
      <c r="O463" s="231"/>
      <c r="P463" s="231"/>
      <c r="Q463" s="231"/>
      <c r="R463" s="231"/>
      <c r="S463" s="231"/>
      <c r="T463" s="232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3" t="s">
        <v>142</v>
      </c>
      <c r="AU463" s="233" t="s">
        <v>81</v>
      </c>
      <c r="AV463" s="13" t="s">
        <v>77</v>
      </c>
      <c r="AW463" s="13" t="s">
        <v>33</v>
      </c>
      <c r="AX463" s="13" t="s">
        <v>72</v>
      </c>
      <c r="AY463" s="233" t="s">
        <v>132</v>
      </c>
    </row>
    <row r="464" s="14" customFormat="1">
      <c r="A464" s="14"/>
      <c r="B464" s="234"/>
      <c r="C464" s="235"/>
      <c r="D464" s="225" t="s">
        <v>142</v>
      </c>
      <c r="E464" s="236" t="s">
        <v>19</v>
      </c>
      <c r="F464" s="237" t="s">
        <v>270</v>
      </c>
      <c r="G464" s="235"/>
      <c r="H464" s="238">
        <v>29.100000000000001</v>
      </c>
      <c r="I464" s="239"/>
      <c r="J464" s="235"/>
      <c r="K464" s="235"/>
      <c r="L464" s="240"/>
      <c r="M464" s="241"/>
      <c r="N464" s="242"/>
      <c r="O464" s="242"/>
      <c r="P464" s="242"/>
      <c r="Q464" s="242"/>
      <c r="R464" s="242"/>
      <c r="S464" s="242"/>
      <c r="T464" s="243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44" t="s">
        <v>142</v>
      </c>
      <c r="AU464" s="244" t="s">
        <v>81</v>
      </c>
      <c r="AV464" s="14" t="s">
        <v>81</v>
      </c>
      <c r="AW464" s="14" t="s">
        <v>33</v>
      </c>
      <c r="AX464" s="14" t="s">
        <v>72</v>
      </c>
      <c r="AY464" s="244" t="s">
        <v>132</v>
      </c>
    </row>
    <row r="465" s="14" customFormat="1">
      <c r="A465" s="14"/>
      <c r="B465" s="234"/>
      <c r="C465" s="235"/>
      <c r="D465" s="225" t="s">
        <v>142</v>
      </c>
      <c r="E465" s="236" t="s">
        <v>19</v>
      </c>
      <c r="F465" s="237" t="s">
        <v>271</v>
      </c>
      <c r="G465" s="235"/>
      <c r="H465" s="238">
        <v>-3</v>
      </c>
      <c r="I465" s="239"/>
      <c r="J465" s="235"/>
      <c r="K465" s="235"/>
      <c r="L465" s="240"/>
      <c r="M465" s="241"/>
      <c r="N465" s="242"/>
      <c r="O465" s="242"/>
      <c r="P465" s="242"/>
      <c r="Q465" s="242"/>
      <c r="R465" s="242"/>
      <c r="S465" s="242"/>
      <c r="T465" s="243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44" t="s">
        <v>142</v>
      </c>
      <c r="AU465" s="244" t="s">
        <v>81</v>
      </c>
      <c r="AV465" s="14" t="s">
        <v>81</v>
      </c>
      <c r="AW465" s="14" t="s">
        <v>33</v>
      </c>
      <c r="AX465" s="14" t="s">
        <v>72</v>
      </c>
      <c r="AY465" s="244" t="s">
        <v>132</v>
      </c>
    </row>
    <row r="466" s="13" customFormat="1">
      <c r="A466" s="13"/>
      <c r="B466" s="223"/>
      <c r="C466" s="224"/>
      <c r="D466" s="225" t="s">
        <v>142</v>
      </c>
      <c r="E466" s="226" t="s">
        <v>19</v>
      </c>
      <c r="F466" s="227" t="s">
        <v>173</v>
      </c>
      <c r="G466" s="224"/>
      <c r="H466" s="226" t="s">
        <v>19</v>
      </c>
      <c r="I466" s="228"/>
      <c r="J466" s="224"/>
      <c r="K466" s="224"/>
      <c r="L466" s="229"/>
      <c r="M466" s="230"/>
      <c r="N466" s="231"/>
      <c r="O466" s="231"/>
      <c r="P466" s="231"/>
      <c r="Q466" s="231"/>
      <c r="R466" s="231"/>
      <c r="S466" s="231"/>
      <c r="T466" s="232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3" t="s">
        <v>142</v>
      </c>
      <c r="AU466" s="233" t="s">
        <v>81</v>
      </c>
      <c r="AV466" s="13" t="s">
        <v>77</v>
      </c>
      <c r="AW466" s="13" t="s">
        <v>33</v>
      </c>
      <c r="AX466" s="13" t="s">
        <v>72</v>
      </c>
      <c r="AY466" s="233" t="s">
        <v>132</v>
      </c>
    </row>
    <row r="467" s="14" customFormat="1">
      <c r="A467" s="14"/>
      <c r="B467" s="234"/>
      <c r="C467" s="235"/>
      <c r="D467" s="225" t="s">
        <v>142</v>
      </c>
      <c r="E467" s="236" t="s">
        <v>19</v>
      </c>
      <c r="F467" s="237" t="s">
        <v>272</v>
      </c>
      <c r="G467" s="235"/>
      <c r="H467" s="238">
        <v>39.270000000000003</v>
      </c>
      <c r="I467" s="239"/>
      <c r="J467" s="235"/>
      <c r="K467" s="235"/>
      <c r="L467" s="240"/>
      <c r="M467" s="241"/>
      <c r="N467" s="242"/>
      <c r="O467" s="242"/>
      <c r="P467" s="242"/>
      <c r="Q467" s="242"/>
      <c r="R467" s="242"/>
      <c r="S467" s="242"/>
      <c r="T467" s="243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44" t="s">
        <v>142</v>
      </c>
      <c r="AU467" s="244" t="s">
        <v>81</v>
      </c>
      <c r="AV467" s="14" t="s">
        <v>81</v>
      </c>
      <c r="AW467" s="14" t="s">
        <v>33</v>
      </c>
      <c r="AX467" s="14" t="s">
        <v>72</v>
      </c>
      <c r="AY467" s="244" t="s">
        <v>132</v>
      </c>
    </row>
    <row r="468" s="14" customFormat="1">
      <c r="A468" s="14"/>
      <c r="B468" s="234"/>
      <c r="C468" s="235"/>
      <c r="D468" s="225" t="s">
        <v>142</v>
      </c>
      <c r="E468" s="236" t="s">
        <v>19</v>
      </c>
      <c r="F468" s="237" t="s">
        <v>273</v>
      </c>
      <c r="G468" s="235"/>
      <c r="H468" s="238">
        <v>-6.6299999999999999</v>
      </c>
      <c r="I468" s="239"/>
      <c r="J468" s="235"/>
      <c r="K468" s="235"/>
      <c r="L468" s="240"/>
      <c r="M468" s="241"/>
      <c r="N468" s="242"/>
      <c r="O468" s="242"/>
      <c r="P468" s="242"/>
      <c r="Q468" s="242"/>
      <c r="R468" s="242"/>
      <c r="S468" s="242"/>
      <c r="T468" s="243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44" t="s">
        <v>142</v>
      </c>
      <c r="AU468" s="244" t="s">
        <v>81</v>
      </c>
      <c r="AV468" s="14" t="s">
        <v>81</v>
      </c>
      <c r="AW468" s="14" t="s">
        <v>33</v>
      </c>
      <c r="AX468" s="14" t="s">
        <v>72</v>
      </c>
      <c r="AY468" s="244" t="s">
        <v>132</v>
      </c>
    </row>
    <row r="469" s="14" customFormat="1">
      <c r="A469" s="14"/>
      <c r="B469" s="234"/>
      <c r="C469" s="235"/>
      <c r="D469" s="225" t="s">
        <v>142</v>
      </c>
      <c r="E469" s="236" t="s">
        <v>19</v>
      </c>
      <c r="F469" s="237" t="s">
        <v>274</v>
      </c>
      <c r="G469" s="235"/>
      <c r="H469" s="238">
        <v>1.7</v>
      </c>
      <c r="I469" s="239"/>
      <c r="J469" s="235"/>
      <c r="K469" s="235"/>
      <c r="L469" s="240"/>
      <c r="M469" s="241"/>
      <c r="N469" s="242"/>
      <c r="O469" s="242"/>
      <c r="P469" s="242"/>
      <c r="Q469" s="242"/>
      <c r="R469" s="242"/>
      <c r="S469" s="242"/>
      <c r="T469" s="243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44" t="s">
        <v>142</v>
      </c>
      <c r="AU469" s="244" t="s">
        <v>81</v>
      </c>
      <c r="AV469" s="14" t="s">
        <v>81</v>
      </c>
      <c r="AW469" s="14" t="s">
        <v>33</v>
      </c>
      <c r="AX469" s="14" t="s">
        <v>72</v>
      </c>
      <c r="AY469" s="244" t="s">
        <v>132</v>
      </c>
    </row>
    <row r="470" s="13" customFormat="1">
      <c r="A470" s="13"/>
      <c r="B470" s="223"/>
      <c r="C470" s="224"/>
      <c r="D470" s="225" t="s">
        <v>142</v>
      </c>
      <c r="E470" s="226" t="s">
        <v>19</v>
      </c>
      <c r="F470" s="227" t="s">
        <v>148</v>
      </c>
      <c r="G470" s="224"/>
      <c r="H470" s="226" t="s">
        <v>19</v>
      </c>
      <c r="I470" s="228"/>
      <c r="J470" s="224"/>
      <c r="K470" s="224"/>
      <c r="L470" s="229"/>
      <c r="M470" s="230"/>
      <c r="N470" s="231"/>
      <c r="O470" s="231"/>
      <c r="P470" s="231"/>
      <c r="Q470" s="231"/>
      <c r="R470" s="231"/>
      <c r="S470" s="231"/>
      <c r="T470" s="232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33" t="s">
        <v>142</v>
      </c>
      <c r="AU470" s="233" t="s">
        <v>81</v>
      </c>
      <c r="AV470" s="13" t="s">
        <v>77</v>
      </c>
      <c r="AW470" s="13" t="s">
        <v>33</v>
      </c>
      <c r="AX470" s="13" t="s">
        <v>72</v>
      </c>
      <c r="AY470" s="233" t="s">
        <v>132</v>
      </c>
    </row>
    <row r="471" s="14" customFormat="1">
      <c r="A471" s="14"/>
      <c r="B471" s="234"/>
      <c r="C471" s="235"/>
      <c r="D471" s="225" t="s">
        <v>142</v>
      </c>
      <c r="E471" s="236" t="s">
        <v>19</v>
      </c>
      <c r="F471" s="237" t="s">
        <v>275</v>
      </c>
      <c r="G471" s="235"/>
      <c r="H471" s="238">
        <v>58.395000000000003</v>
      </c>
      <c r="I471" s="239"/>
      <c r="J471" s="235"/>
      <c r="K471" s="235"/>
      <c r="L471" s="240"/>
      <c r="M471" s="241"/>
      <c r="N471" s="242"/>
      <c r="O471" s="242"/>
      <c r="P471" s="242"/>
      <c r="Q471" s="242"/>
      <c r="R471" s="242"/>
      <c r="S471" s="242"/>
      <c r="T471" s="243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44" t="s">
        <v>142</v>
      </c>
      <c r="AU471" s="244" t="s">
        <v>81</v>
      </c>
      <c r="AV471" s="14" t="s">
        <v>81</v>
      </c>
      <c r="AW471" s="14" t="s">
        <v>33</v>
      </c>
      <c r="AX471" s="14" t="s">
        <v>72</v>
      </c>
      <c r="AY471" s="244" t="s">
        <v>132</v>
      </c>
    </row>
    <row r="472" s="14" customFormat="1">
      <c r="A472" s="14"/>
      <c r="B472" s="234"/>
      <c r="C472" s="235"/>
      <c r="D472" s="225" t="s">
        <v>142</v>
      </c>
      <c r="E472" s="236" t="s">
        <v>19</v>
      </c>
      <c r="F472" s="237" t="s">
        <v>276</v>
      </c>
      <c r="G472" s="235"/>
      <c r="H472" s="238">
        <v>-12.359999999999999</v>
      </c>
      <c r="I472" s="239"/>
      <c r="J472" s="235"/>
      <c r="K472" s="235"/>
      <c r="L472" s="240"/>
      <c r="M472" s="241"/>
      <c r="N472" s="242"/>
      <c r="O472" s="242"/>
      <c r="P472" s="242"/>
      <c r="Q472" s="242"/>
      <c r="R472" s="242"/>
      <c r="S472" s="242"/>
      <c r="T472" s="243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44" t="s">
        <v>142</v>
      </c>
      <c r="AU472" s="244" t="s">
        <v>81</v>
      </c>
      <c r="AV472" s="14" t="s">
        <v>81</v>
      </c>
      <c r="AW472" s="14" t="s">
        <v>33</v>
      </c>
      <c r="AX472" s="14" t="s">
        <v>72</v>
      </c>
      <c r="AY472" s="244" t="s">
        <v>132</v>
      </c>
    </row>
    <row r="473" s="14" customFormat="1">
      <c r="A473" s="14"/>
      <c r="B473" s="234"/>
      <c r="C473" s="235"/>
      <c r="D473" s="225" t="s">
        <v>142</v>
      </c>
      <c r="E473" s="236" t="s">
        <v>19</v>
      </c>
      <c r="F473" s="237" t="s">
        <v>465</v>
      </c>
      <c r="G473" s="235"/>
      <c r="H473" s="238">
        <v>6</v>
      </c>
      <c r="I473" s="239"/>
      <c r="J473" s="235"/>
      <c r="K473" s="235"/>
      <c r="L473" s="240"/>
      <c r="M473" s="241"/>
      <c r="N473" s="242"/>
      <c r="O473" s="242"/>
      <c r="P473" s="242"/>
      <c r="Q473" s="242"/>
      <c r="R473" s="242"/>
      <c r="S473" s="242"/>
      <c r="T473" s="243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44" t="s">
        <v>142</v>
      </c>
      <c r="AU473" s="244" t="s">
        <v>81</v>
      </c>
      <c r="AV473" s="14" t="s">
        <v>81</v>
      </c>
      <c r="AW473" s="14" t="s">
        <v>33</v>
      </c>
      <c r="AX473" s="14" t="s">
        <v>72</v>
      </c>
      <c r="AY473" s="244" t="s">
        <v>132</v>
      </c>
    </row>
    <row r="474" s="13" customFormat="1">
      <c r="A474" s="13"/>
      <c r="B474" s="223"/>
      <c r="C474" s="224"/>
      <c r="D474" s="225" t="s">
        <v>142</v>
      </c>
      <c r="E474" s="226" t="s">
        <v>19</v>
      </c>
      <c r="F474" s="227" t="s">
        <v>150</v>
      </c>
      <c r="G474" s="224"/>
      <c r="H474" s="226" t="s">
        <v>19</v>
      </c>
      <c r="I474" s="228"/>
      <c r="J474" s="224"/>
      <c r="K474" s="224"/>
      <c r="L474" s="229"/>
      <c r="M474" s="230"/>
      <c r="N474" s="231"/>
      <c r="O474" s="231"/>
      <c r="P474" s="231"/>
      <c r="Q474" s="231"/>
      <c r="R474" s="231"/>
      <c r="S474" s="231"/>
      <c r="T474" s="232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33" t="s">
        <v>142</v>
      </c>
      <c r="AU474" s="233" t="s">
        <v>81</v>
      </c>
      <c r="AV474" s="13" t="s">
        <v>77</v>
      </c>
      <c r="AW474" s="13" t="s">
        <v>33</v>
      </c>
      <c r="AX474" s="13" t="s">
        <v>72</v>
      </c>
      <c r="AY474" s="233" t="s">
        <v>132</v>
      </c>
    </row>
    <row r="475" s="14" customFormat="1">
      <c r="A475" s="14"/>
      <c r="B475" s="234"/>
      <c r="C475" s="235"/>
      <c r="D475" s="225" t="s">
        <v>142</v>
      </c>
      <c r="E475" s="236" t="s">
        <v>19</v>
      </c>
      <c r="F475" s="237" t="s">
        <v>278</v>
      </c>
      <c r="G475" s="235"/>
      <c r="H475" s="238">
        <v>43.32</v>
      </c>
      <c r="I475" s="239"/>
      <c r="J475" s="235"/>
      <c r="K475" s="235"/>
      <c r="L475" s="240"/>
      <c r="M475" s="241"/>
      <c r="N475" s="242"/>
      <c r="O475" s="242"/>
      <c r="P475" s="242"/>
      <c r="Q475" s="242"/>
      <c r="R475" s="242"/>
      <c r="S475" s="242"/>
      <c r="T475" s="243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44" t="s">
        <v>142</v>
      </c>
      <c r="AU475" s="244" t="s">
        <v>81</v>
      </c>
      <c r="AV475" s="14" t="s">
        <v>81</v>
      </c>
      <c r="AW475" s="14" t="s">
        <v>33</v>
      </c>
      <c r="AX475" s="14" t="s">
        <v>72</v>
      </c>
      <c r="AY475" s="244" t="s">
        <v>132</v>
      </c>
    </row>
    <row r="476" s="14" customFormat="1">
      <c r="A476" s="14"/>
      <c r="B476" s="234"/>
      <c r="C476" s="235"/>
      <c r="D476" s="225" t="s">
        <v>142</v>
      </c>
      <c r="E476" s="236" t="s">
        <v>19</v>
      </c>
      <c r="F476" s="237" t="s">
        <v>279</v>
      </c>
      <c r="G476" s="235"/>
      <c r="H476" s="238">
        <v>-5.8799999999999999</v>
      </c>
      <c r="I476" s="239"/>
      <c r="J476" s="235"/>
      <c r="K476" s="235"/>
      <c r="L476" s="240"/>
      <c r="M476" s="241"/>
      <c r="N476" s="242"/>
      <c r="O476" s="242"/>
      <c r="P476" s="242"/>
      <c r="Q476" s="242"/>
      <c r="R476" s="242"/>
      <c r="S476" s="242"/>
      <c r="T476" s="243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44" t="s">
        <v>142</v>
      </c>
      <c r="AU476" s="244" t="s">
        <v>81</v>
      </c>
      <c r="AV476" s="14" t="s">
        <v>81</v>
      </c>
      <c r="AW476" s="14" t="s">
        <v>33</v>
      </c>
      <c r="AX476" s="14" t="s">
        <v>72</v>
      </c>
      <c r="AY476" s="244" t="s">
        <v>132</v>
      </c>
    </row>
    <row r="477" s="14" customFormat="1">
      <c r="A477" s="14"/>
      <c r="B477" s="234"/>
      <c r="C477" s="235"/>
      <c r="D477" s="225" t="s">
        <v>142</v>
      </c>
      <c r="E477" s="236" t="s">
        <v>19</v>
      </c>
      <c r="F477" s="237" t="s">
        <v>280</v>
      </c>
      <c r="G477" s="235"/>
      <c r="H477" s="238">
        <v>3.444</v>
      </c>
      <c r="I477" s="239"/>
      <c r="J477" s="235"/>
      <c r="K477" s="235"/>
      <c r="L477" s="240"/>
      <c r="M477" s="241"/>
      <c r="N477" s="242"/>
      <c r="O477" s="242"/>
      <c r="P477" s="242"/>
      <c r="Q477" s="242"/>
      <c r="R477" s="242"/>
      <c r="S477" s="242"/>
      <c r="T477" s="243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44" t="s">
        <v>142</v>
      </c>
      <c r="AU477" s="244" t="s">
        <v>81</v>
      </c>
      <c r="AV477" s="14" t="s">
        <v>81</v>
      </c>
      <c r="AW477" s="14" t="s">
        <v>33</v>
      </c>
      <c r="AX477" s="14" t="s">
        <v>72</v>
      </c>
      <c r="AY477" s="244" t="s">
        <v>132</v>
      </c>
    </row>
    <row r="478" s="13" customFormat="1">
      <c r="A478" s="13"/>
      <c r="B478" s="223"/>
      <c r="C478" s="224"/>
      <c r="D478" s="225" t="s">
        <v>142</v>
      </c>
      <c r="E478" s="226" t="s">
        <v>19</v>
      </c>
      <c r="F478" s="227" t="s">
        <v>179</v>
      </c>
      <c r="G478" s="224"/>
      <c r="H478" s="226" t="s">
        <v>19</v>
      </c>
      <c r="I478" s="228"/>
      <c r="J478" s="224"/>
      <c r="K478" s="224"/>
      <c r="L478" s="229"/>
      <c r="M478" s="230"/>
      <c r="N478" s="231"/>
      <c r="O478" s="231"/>
      <c r="P478" s="231"/>
      <c r="Q478" s="231"/>
      <c r="R478" s="231"/>
      <c r="S478" s="231"/>
      <c r="T478" s="232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33" t="s">
        <v>142</v>
      </c>
      <c r="AU478" s="233" t="s">
        <v>81</v>
      </c>
      <c r="AV478" s="13" t="s">
        <v>77</v>
      </c>
      <c r="AW478" s="13" t="s">
        <v>33</v>
      </c>
      <c r="AX478" s="13" t="s">
        <v>72</v>
      </c>
      <c r="AY478" s="233" t="s">
        <v>132</v>
      </c>
    </row>
    <row r="479" s="14" customFormat="1">
      <c r="A479" s="14"/>
      <c r="B479" s="234"/>
      <c r="C479" s="235"/>
      <c r="D479" s="225" t="s">
        <v>142</v>
      </c>
      <c r="E479" s="236" t="s">
        <v>19</v>
      </c>
      <c r="F479" s="237" t="s">
        <v>281</v>
      </c>
      <c r="G479" s="235"/>
      <c r="H479" s="238">
        <v>34.395000000000003</v>
      </c>
      <c r="I479" s="239"/>
      <c r="J479" s="235"/>
      <c r="K479" s="235"/>
      <c r="L479" s="240"/>
      <c r="M479" s="241"/>
      <c r="N479" s="242"/>
      <c r="O479" s="242"/>
      <c r="P479" s="242"/>
      <c r="Q479" s="242"/>
      <c r="R479" s="242"/>
      <c r="S479" s="242"/>
      <c r="T479" s="243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44" t="s">
        <v>142</v>
      </c>
      <c r="AU479" s="244" t="s">
        <v>81</v>
      </c>
      <c r="AV479" s="14" t="s">
        <v>81</v>
      </c>
      <c r="AW479" s="14" t="s">
        <v>33</v>
      </c>
      <c r="AX479" s="14" t="s">
        <v>72</v>
      </c>
      <c r="AY479" s="244" t="s">
        <v>132</v>
      </c>
    </row>
    <row r="480" s="14" customFormat="1">
      <c r="A480" s="14"/>
      <c r="B480" s="234"/>
      <c r="C480" s="235"/>
      <c r="D480" s="225" t="s">
        <v>142</v>
      </c>
      <c r="E480" s="236" t="s">
        <v>19</v>
      </c>
      <c r="F480" s="237" t="s">
        <v>279</v>
      </c>
      <c r="G480" s="235"/>
      <c r="H480" s="238">
        <v>-5.8799999999999999</v>
      </c>
      <c r="I480" s="239"/>
      <c r="J480" s="235"/>
      <c r="K480" s="235"/>
      <c r="L480" s="240"/>
      <c r="M480" s="241"/>
      <c r="N480" s="242"/>
      <c r="O480" s="242"/>
      <c r="P480" s="242"/>
      <c r="Q480" s="242"/>
      <c r="R480" s="242"/>
      <c r="S480" s="242"/>
      <c r="T480" s="243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44" t="s">
        <v>142</v>
      </c>
      <c r="AU480" s="244" t="s">
        <v>81</v>
      </c>
      <c r="AV480" s="14" t="s">
        <v>81</v>
      </c>
      <c r="AW480" s="14" t="s">
        <v>33</v>
      </c>
      <c r="AX480" s="14" t="s">
        <v>72</v>
      </c>
      <c r="AY480" s="244" t="s">
        <v>132</v>
      </c>
    </row>
    <row r="481" s="14" customFormat="1">
      <c r="A481" s="14"/>
      <c r="B481" s="234"/>
      <c r="C481" s="235"/>
      <c r="D481" s="225" t="s">
        <v>142</v>
      </c>
      <c r="E481" s="236" t="s">
        <v>19</v>
      </c>
      <c r="F481" s="237" t="s">
        <v>282</v>
      </c>
      <c r="G481" s="235"/>
      <c r="H481" s="238">
        <v>3.1600000000000001</v>
      </c>
      <c r="I481" s="239"/>
      <c r="J481" s="235"/>
      <c r="K481" s="235"/>
      <c r="L481" s="240"/>
      <c r="M481" s="241"/>
      <c r="N481" s="242"/>
      <c r="O481" s="242"/>
      <c r="P481" s="242"/>
      <c r="Q481" s="242"/>
      <c r="R481" s="242"/>
      <c r="S481" s="242"/>
      <c r="T481" s="243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44" t="s">
        <v>142</v>
      </c>
      <c r="AU481" s="244" t="s">
        <v>81</v>
      </c>
      <c r="AV481" s="14" t="s">
        <v>81</v>
      </c>
      <c r="AW481" s="14" t="s">
        <v>33</v>
      </c>
      <c r="AX481" s="14" t="s">
        <v>72</v>
      </c>
      <c r="AY481" s="244" t="s">
        <v>132</v>
      </c>
    </row>
    <row r="482" s="13" customFormat="1">
      <c r="A482" s="13"/>
      <c r="B482" s="223"/>
      <c r="C482" s="224"/>
      <c r="D482" s="225" t="s">
        <v>142</v>
      </c>
      <c r="E482" s="226" t="s">
        <v>19</v>
      </c>
      <c r="F482" s="227" t="s">
        <v>160</v>
      </c>
      <c r="G482" s="224"/>
      <c r="H482" s="226" t="s">
        <v>19</v>
      </c>
      <c r="I482" s="228"/>
      <c r="J482" s="224"/>
      <c r="K482" s="224"/>
      <c r="L482" s="229"/>
      <c r="M482" s="230"/>
      <c r="N482" s="231"/>
      <c r="O482" s="231"/>
      <c r="P482" s="231"/>
      <c r="Q482" s="231"/>
      <c r="R482" s="231"/>
      <c r="S482" s="231"/>
      <c r="T482" s="232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3" t="s">
        <v>142</v>
      </c>
      <c r="AU482" s="233" t="s">
        <v>81</v>
      </c>
      <c r="AV482" s="13" t="s">
        <v>77</v>
      </c>
      <c r="AW482" s="13" t="s">
        <v>33</v>
      </c>
      <c r="AX482" s="13" t="s">
        <v>72</v>
      </c>
      <c r="AY482" s="233" t="s">
        <v>132</v>
      </c>
    </row>
    <row r="483" s="14" customFormat="1">
      <c r="A483" s="14"/>
      <c r="B483" s="234"/>
      <c r="C483" s="235"/>
      <c r="D483" s="225" t="s">
        <v>142</v>
      </c>
      <c r="E483" s="236" t="s">
        <v>19</v>
      </c>
      <c r="F483" s="237" t="s">
        <v>283</v>
      </c>
      <c r="G483" s="235"/>
      <c r="H483" s="238">
        <v>36.479999999999997</v>
      </c>
      <c r="I483" s="239"/>
      <c r="J483" s="235"/>
      <c r="K483" s="235"/>
      <c r="L483" s="240"/>
      <c r="M483" s="241"/>
      <c r="N483" s="242"/>
      <c r="O483" s="242"/>
      <c r="P483" s="242"/>
      <c r="Q483" s="242"/>
      <c r="R483" s="242"/>
      <c r="S483" s="242"/>
      <c r="T483" s="243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44" t="s">
        <v>142</v>
      </c>
      <c r="AU483" s="244" t="s">
        <v>81</v>
      </c>
      <c r="AV483" s="14" t="s">
        <v>81</v>
      </c>
      <c r="AW483" s="14" t="s">
        <v>33</v>
      </c>
      <c r="AX483" s="14" t="s">
        <v>72</v>
      </c>
      <c r="AY483" s="244" t="s">
        <v>132</v>
      </c>
    </row>
    <row r="484" s="14" customFormat="1">
      <c r="A484" s="14"/>
      <c r="B484" s="234"/>
      <c r="C484" s="235"/>
      <c r="D484" s="225" t="s">
        <v>142</v>
      </c>
      <c r="E484" s="236" t="s">
        <v>19</v>
      </c>
      <c r="F484" s="237" t="s">
        <v>284</v>
      </c>
      <c r="G484" s="235"/>
      <c r="H484" s="238">
        <v>-4.6799999999999997</v>
      </c>
      <c r="I484" s="239"/>
      <c r="J484" s="235"/>
      <c r="K484" s="235"/>
      <c r="L484" s="240"/>
      <c r="M484" s="241"/>
      <c r="N484" s="242"/>
      <c r="O484" s="242"/>
      <c r="P484" s="242"/>
      <c r="Q484" s="242"/>
      <c r="R484" s="242"/>
      <c r="S484" s="242"/>
      <c r="T484" s="243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44" t="s">
        <v>142</v>
      </c>
      <c r="AU484" s="244" t="s">
        <v>81</v>
      </c>
      <c r="AV484" s="14" t="s">
        <v>81</v>
      </c>
      <c r="AW484" s="14" t="s">
        <v>33</v>
      </c>
      <c r="AX484" s="14" t="s">
        <v>72</v>
      </c>
      <c r="AY484" s="244" t="s">
        <v>132</v>
      </c>
    </row>
    <row r="485" s="14" customFormat="1">
      <c r="A485" s="14"/>
      <c r="B485" s="234"/>
      <c r="C485" s="235"/>
      <c r="D485" s="225" t="s">
        <v>142</v>
      </c>
      <c r="E485" s="236" t="s">
        <v>19</v>
      </c>
      <c r="F485" s="237" t="s">
        <v>285</v>
      </c>
      <c r="G485" s="235"/>
      <c r="H485" s="238">
        <v>2.4279999999999999</v>
      </c>
      <c r="I485" s="239"/>
      <c r="J485" s="235"/>
      <c r="K485" s="235"/>
      <c r="L485" s="240"/>
      <c r="M485" s="241"/>
      <c r="N485" s="242"/>
      <c r="O485" s="242"/>
      <c r="P485" s="242"/>
      <c r="Q485" s="242"/>
      <c r="R485" s="242"/>
      <c r="S485" s="242"/>
      <c r="T485" s="243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44" t="s">
        <v>142</v>
      </c>
      <c r="AU485" s="244" t="s">
        <v>81</v>
      </c>
      <c r="AV485" s="14" t="s">
        <v>81</v>
      </c>
      <c r="AW485" s="14" t="s">
        <v>33</v>
      </c>
      <c r="AX485" s="14" t="s">
        <v>72</v>
      </c>
      <c r="AY485" s="244" t="s">
        <v>132</v>
      </c>
    </row>
    <row r="486" s="16" customFormat="1">
      <c r="A486" s="16"/>
      <c r="B486" s="256"/>
      <c r="C486" s="257"/>
      <c r="D486" s="225" t="s">
        <v>142</v>
      </c>
      <c r="E486" s="258" t="s">
        <v>19</v>
      </c>
      <c r="F486" s="259" t="s">
        <v>286</v>
      </c>
      <c r="G486" s="257"/>
      <c r="H486" s="260">
        <v>345.54700000000003</v>
      </c>
      <c r="I486" s="261"/>
      <c r="J486" s="257"/>
      <c r="K486" s="257"/>
      <c r="L486" s="262"/>
      <c r="M486" s="263"/>
      <c r="N486" s="264"/>
      <c r="O486" s="264"/>
      <c r="P486" s="264"/>
      <c r="Q486" s="264"/>
      <c r="R486" s="264"/>
      <c r="S486" s="264"/>
      <c r="T486" s="265"/>
      <c r="U486" s="16"/>
      <c r="V486" s="16"/>
      <c r="W486" s="16"/>
      <c r="X486" s="16"/>
      <c r="Y486" s="16"/>
      <c r="Z486" s="16"/>
      <c r="AA486" s="16"/>
      <c r="AB486" s="16"/>
      <c r="AC486" s="16"/>
      <c r="AD486" s="16"/>
      <c r="AE486" s="16"/>
      <c r="AT486" s="266" t="s">
        <v>142</v>
      </c>
      <c r="AU486" s="266" t="s">
        <v>81</v>
      </c>
      <c r="AV486" s="16" t="s">
        <v>84</v>
      </c>
      <c r="AW486" s="16" t="s">
        <v>33</v>
      </c>
      <c r="AX486" s="16" t="s">
        <v>72</v>
      </c>
      <c r="AY486" s="266" t="s">
        <v>132</v>
      </c>
    </row>
    <row r="487" s="13" customFormat="1">
      <c r="A487" s="13"/>
      <c r="B487" s="223"/>
      <c r="C487" s="224"/>
      <c r="D487" s="225" t="s">
        <v>142</v>
      </c>
      <c r="E487" s="226" t="s">
        <v>19</v>
      </c>
      <c r="F487" s="227" t="s">
        <v>287</v>
      </c>
      <c r="G487" s="224"/>
      <c r="H487" s="226" t="s">
        <v>19</v>
      </c>
      <c r="I487" s="228"/>
      <c r="J487" s="224"/>
      <c r="K487" s="224"/>
      <c r="L487" s="229"/>
      <c r="M487" s="230"/>
      <c r="N487" s="231"/>
      <c r="O487" s="231"/>
      <c r="P487" s="231"/>
      <c r="Q487" s="231"/>
      <c r="R487" s="231"/>
      <c r="S487" s="231"/>
      <c r="T487" s="232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3" t="s">
        <v>142</v>
      </c>
      <c r="AU487" s="233" t="s">
        <v>81</v>
      </c>
      <c r="AV487" s="13" t="s">
        <v>77</v>
      </c>
      <c r="AW487" s="13" t="s">
        <v>33</v>
      </c>
      <c r="AX487" s="13" t="s">
        <v>72</v>
      </c>
      <c r="AY487" s="233" t="s">
        <v>132</v>
      </c>
    </row>
    <row r="488" s="13" customFormat="1">
      <c r="A488" s="13"/>
      <c r="B488" s="223"/>
      <c r="C488" s="224"/>
      <c r="D488" s="225" t="s">
        <v>142</v>
      </c>
      <c r="E488" s="226" t="s">
        <v>19</v>
      </c>
      <c r="F488" s="227" t="s">
        <v>288</v>
      </c>
      <c r="G488" s="224"/>
      <c r="H488" s="226" t="s">
        <v>19</v>
      </c>
      <c r="I488" s="228"/>
      <c r="J488" s="224"/>
      <c r="K488" s="224"/>
      <c r="L488" s="229"/>
      <c r="M488" s="230"/>
      <c r="N488" s="231"/>
      <c r="O488" s="231"/>
      <c r="P488" s="231"/>
      <c r="Q488" s="231"/>
      <c r="R488" s="231"/>
      <c r="S488" s="231"/>
      <c r="T488" s="232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33" t="s">
        <v>142</v>
      </c>
      <c r="AU488" s="233" t="s">
        <v>81</v>
      </c>
      <c r="AV488" s="13" t="s">
        <v>77</v>
      </c>
      <c r="AW488" s="13" t="s">
        <v>33</v>
      </c>
      <c r="AX488" s="13" t="s">
        <v>72</v>
      </c>
      <c r="AY488" s="233" t="s">
        <v>132</v>
      </c>
    </row>
    <row r="489" s="14" customFormat="1">
      <c r="A489" s="14"/>
      <c r="B489" s="234"/>
      <c r="C489" s="235"/>
      <c r="D489" s="225" t="s">
        <v>142</v>
      </c>
      <c r="E489" s="236" t="s">
        <v>19</v>
      </c>
      <c r="F489" s="237" t="s">
        <v>289</v>
      </c>
      <c r="G489" s="235"/>
      <c r="H489" s="238">
        <v>9.2010000000000005</v>
      </c>
      <c r="I489" s="239"/>
      <c r="J489" s="235"/>
      <c r="K489" s="235"/>
      <c r="L489" s="240"/>
      <c r="M489" s="241"/>
      <c r="N489" s="242"/>
      <c r="O489" s="242"/>
      <c r="P489" s="242"/>
      <c r="Q489" s="242"/>
      <c r="R489" s="242"/>
      <c r="S489" s="242"/>
      <c r="T489" s="243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44" t="s">
        <v>142</v>
      </c>
      <c r="AU489" s="244" t="s">
        <v>81</v>
      </c>
      <c r="AV489" s="14" t="s">
        <v>81</v>
      </c>
      <c r="AW489" s="14" t="s">
        <v>33</v>
      </c>
      <c r="AX489" s="14" t="s">
        <v>72</v>
      </c>
      <c r="AY489" s="244" t="s">
        <v>132</v>
      </c>
    </row>
    <row r="490" s="13" customFormat="1">
      <c r="A490" s="13"/>
      <c r="B490" s="223"/>
      <c r="C490" s="224"/>
      <c r="D490" s="225" t="s">
        <v>142</v>
      </c>
      <c r="E490" s="226" t="s">
        <v>19</v>
      </c>
      <c r="F490" s="227" t="s">
        <v>323</v>
      </c>
      <c r="G490" s="224"/>
      <c r="H490" s="226" t="s">
        <v>19</v>
      </c>
      <c r="I490" s="228"/>
      <c r="J490" s="224"/>
      <c r="K490" s="224"/>
      <c r="L490" s="229"/>
      <c r="M490" s="230"/>
      <c r="N490" s="231"/>
      <c r="O490" s="231"/>
      <c r="P490" s="231"/>
      <c r="Q490" s="231"/>
      <c r="R490" s="231"/>
      <c r="S490" s="231"/>
      <c r="T490" s="232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33" t="s">
        <v>142</v>
      </c>
      <c r="AU490" s="233" t="s">
        <v>81</v>
      </c>
      <c r="AV490" s="13" t="s">
        <v>77</v>
      </c>
      <c r="AW490" s="13" t="s">
        <v>33</v>
      </c>
      <c r="AX490" s="13" t="s">
        <v>72</v>
      </c>
      <c r="AY490" s="233" t="s">
        <v>132</v>
      </c>
    </row>
    <row r="491" s="13" customFormat="1">
      <c r="A491" s="13"/>
      <c r="B491" s="223"/>
      <c r="C491" s="224"/>
      <c r="D491" s="225" t="s">
        <v>142</v>
      </c>
      <c r="E491" s="226" t="s">
        <v>19</v>
      </c>
      <c r="F491" s="227" t="s">
        <v>290</v>
      </c>
      <c r="G491" s="224"/>
      <c r="H491" s="226" t="s">
        <v>19</v>
      </c>
      <c r="I491" s="228"/>
      <c r="J491" s="224"/>
      <c r="K491" s="224"/>
      <c r="L491" s="229"/>
      <c r="M491" s="230"/>
      <c r="N491" s="231"/>
      <c r="O491" s="231"/>
      <c r="P491" s="231"/>
      <c r="Q491" s="231"/>
      <c r="R491" s="231"/>
      <c r="S491" s="231"/>
      <c r="T491" s="232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3" t="s">
        <v>142</v>
      </c>
      <c r="AU491" s="233" t="s">
        <v>81</v>
      </c>
      <c r="AV491" s="13" t="s">
        <v>77</v>
      </c>
      <c r="AW491" s="13" t="s">
        <v>33</v>
      </c>
      <c r="AX491" s="13" t="s">
        <v>72</v>
      </c>
      <c r="AY491" s="233" t="s">
        <v>132</v>
      </c>
    </row>
    <row r="492" s="14" customFormat="1">
      <c r="A492" s="14"/>
      <c r="B492" s="234"/>
      <c r="C492" s="235"/>
      <c r="D492" s="225" t="s">
        <v>142</v>
      </c>
      <c r="E492" s="236" t="s">
        <v>19</v>
      </c>
      <c r="F492" s="237" t="s">
        <v>291</v>
      </c>
      <c r="G492" s="235"/>
      <c r="H492" s="238">
        <v>4.5860000000000003</v>
      </c>
      <c r="I492" s="239"/>
      <c r="J492" s="235"/>
      <c r="K492" s="235"/>
      <c r="L492" s="240"/>
      <c r="M492" s="241"/>
      <c r="N492" s="242"/>
      <c r="O492" s="242"/>
      <c r="P492" s="242"/>
      <c r="Q492" s="242"/>
      <c r="R492" s="242"/>
      <c r="S492" s="242"/>
      <c r="T492" s="243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44" t="s">
        <v>142</v>
      </c>
      <c r="AU492" s="244" t="s">
        <v>81</v>
      </c>
      <c r="AV492" s="14" t="s">
        <v>81</v>
      </c>
      <c r="AW492" s="14" t="s">
        <v>33</v>
      </c>
      <c r="AX492" s="14" t="s">
        <v>72</v>
      </c>
      <c r="AY492" s="244" t="s">
        <v>132</v>
      </c>
    </row>
    <row r="493" s="13" customFormat="1">
      <c r="A493" s="13"/>
      <c r="B493" s="223"/>
      <c r="C493" s="224"/>
      <c r="D493" s="225" t="s">
        <v>142</v>
      </c>
      <c r="E493" s="226" t="s">
        <v>19</v>
      </c>
      <c r="F493" s="227" t="s">
        <v>325</v>
      </c>
      <c r="G493" s="224"/>
      <c r="H493" s="226" t="s">
        <v>19</v>
      </c>
      <c r="I493" s="228"/>
      <c r="J493" s="224"/>
      <c r="K493" s="224"/>
      <c r="L493" s="229"/>
      <c r="M493" s="230"/>
      <c r="N493" s="231"/>
      <c r="O493" s="231"/>
      <c r="P493" s="231"/>
      <c r="Q493" s="231"/>
      <c r="R493" s="231"/>
      <c r="S493" s="231"/>
      <c r="T493" s="232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33" t="s">
        <v>142</v>
      </c>
      <c r="AU493" s="233" t="s">
        <v>81</v>
      </c>
      <c r="AV493" s="13" t="s">
        <v>77</v>
      </c>
      <c r="AW493" s="13" t="s">
        <v>33</v>
      </c>
      <c r="AX493" s="13" t="s">
        <v>72</v>
      </c>
      <c r="AY493" s="233" t="s">
        <v>132</v>
      </c>
    </row>
    <row r="494" s="14" customFormat="1">
      <c r="A494" s="14"/>
      <c r="B494" s="234"/>
      <c r="C494" s="235"/>
      <c r="D494" s="225" t="s">
        <v>142</v>
      </c>
      <c r="E494" s="236" t="s">
        <v>19</v>
      </c>
      <c r="F494" s="237" t="s">
        <v>466</v>
      </c>
      <c r="G494" s="235"/>
      <c r="H494" s="238">
        <v>4.6749999999999998</v>
      </c>
      <c r="I494" s="239"/>
      <c r="J494" s="235"/>
      <c r="K494" s="235"/>
      <c r="L494" s="240"/>
      <c r="M494" s="241"/>
      <c r="N494" s="242"/>
      <c r="O494" s="242"/>
      <c r="P494" s="242"/>
      <c r="Q494" s="242"/>
      <c r="R494" s="242"/>
      <c r="S494" s="242"/>
      <c r="T494" s="243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44" t="s">
        <v>142</v>
      </c>
      <c r="AU494" s="244" t="s">
        <v>81</v>
      </c>
      <c r="AV494" s="14" t="s">
        <v>81</v>
      </c>
      <c r="AW494" s="14" t="s">
        <v>33</v>
      </c>
      <c r="AX494" s="14" t="s">
        <v>72</v>
      </c>
      <c r="AY494" s="244" t="s">
        <v>132</v>
      </c>
    </row>
    <row r="495" s="16" customFormat="1">
      <c r="A495" s="16"/>
      <c r="B495" s="256"/>
      <c r="C495" s="257"/>
      <c r="D495" s="225" t="s">
        <v>142</v>
      </c>
      <c r="E495" s="258" t="s">
        <v>19</v>
      </c>
      <c r="F495" s="259" t="s">
        <v>286</v>
      </c>
      <c r="G495" s="257"/>
      <c r="H495" s="260">
        <v>18.462</v>
      </c>
      <c r="I495" s="261"/>
      <c r="J495" s="257"/>
      <c r="K495" s="257"/>
      <c r="L495" s="262"/>
      <c r="M495" s="263"/>
      <c r="N495" s="264"/>
      <c r="O495" s="264"/>
      <c r="P495" s="264"/>
      <c r="Q495" s="264"/>
      <c r="R495" s="264"/>
      <c r="S495" s="264"/>
      <c r="T495" s="265"/>
      <c r="U495" s="16"/>
      <c r="V495" s="16"/>
      <c r="W495" s="16"/>
      <c r="X495" s="16"/>
      <c r="Y495" s="16"/>
      <c r="Z495" s="16"/>
      <c r="AA495" s="16"/>
      <c r="AB495" s="16"/>
      <c r="AC495" s="16"/>
      <c r="AD495" s="16"/>
      <c r="AE495" s="16"/>
      <c r="AT495" s="266" t="s">
        <v>142</v>
      </c>
      <c r="AU495" s="266" t="s">
        <v>81</v>
      </c>
      <c r="AV495" s="16" t="s">
        <v>84</v>
      </c>
      <c r="AW495" s="16" t="s">
        <v>33</v>
      </c>
      <c r="AX495" s="16" t="s">
        <v>72</v>
      </c>
      <c r="AY495" s="266" t="s">
        <v>132</v>
      </c>
    </row>
    <row r="496" s="15" customFormat="1">
      <c r="A496" s="15"/>
      <c r="B496" s="245"/>
      <c r="C496" s="246"/>
      <c r="D496" s="225" t="s">
        <v>142</v>
      </c>
      <c r="E496" s="247" t="s">
        <v>19</v>
      </c>
      <c r="F496" s="248" t="s">
        <v>152</v>
      </c>
      <c r="G496" s="246"/>
      <c r="H496" s="249">
        <v>364.00900000000001</v>
      </c>
      <c r="I496" s="250"/>
      <c r="J496" s="246"/>
      <c r="K496" s="246"/>
      <c r="L496" s="251"/>
      <c r="M496" s="252"/>
      <c r="N496" s="253"/>
      <c r="O496" s="253"/>
      <c r="P496" s="253"/>
      <c r="Q496" s="253"/>
      <c r="R496" s="253"/>
      <c r="S496" s="253"/>
      <c r="T496" s="254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55" t="s">
        <v>142</v>
      </c>
      <c r="AU496" s="255" t="s">
        <v>81</v>
      </c>
      <c r="AV496" s="15" t="s">
        <v>87</v>
      </c>
      <c r="AW496" s="15" t="s">
        <v>33</v>
      </c>
      <c r="AX496" s="15" t="s">
        <v>77</v>
      </c>
      <c r="AY496" s="255" t="s">
        <v>132</v>
      </c>
    </row>
    <row r="497" s="2" customFormat="1" ht="37.8" customHeight="1">
      <c r="A497" s="39"/>
      <c r="B497" s="40"/>
      <c r="C497" s="205" t="s">
        <v>467</v>
      </c>
      <c r="D497" s="205" t="s">
        <v>134</v>
      </c>
      <c r="E497" s="206" t="s">
        <v>468</v>
      </c>
      <c r="F497" s="207" t="s">
        <v>469</v>
      </c>
      <c r="G497" s="208" t="s">
        <v>155</v>
      </c>
      <c r="H497" s="209">
        <v>359.334</v>
      </c>
      <c r="I497" s="210"/>
      <c r="J497" s="211">
        <f>ROUND(I497*H497,2)</f>
        <v>0</v>
      </c>
      <c r="K497" s="207" t="s">
        <v>138</v>
      </c>
      <c r="L497" s="45"/>
      <c r="M497" s="212" t="s">
        <v>19</v>
      </c>
      <c r="N497" s="213" t="s">
        <v>43</v>
      </c>
      <c r="O497" s="85"/>
      <c r="P497" s="214">
        <f>O497*H497</f>
        <v>0</v>
      </c>
      <c r="Q497" s="214">
        <v>0</v>
      </c>
      <c r="R497" s="214">
        <f>Q497*H497</f>
        <v>0</v>
      </c>
      <c r="S497" s="214">
        <v>0.068000000000000005</v>
      </c>
      <c r="T497" s="215">
        <f>S497*H497</f>
        <v>24.434712000000001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16" t="s">
        <v>87</v>
      </c>
      <c r="AT497" s="216" t="s">
        <v>134</v>
      </c>
      <c r="AU497" s="216" t="s">
        <v>81</v>
      </c>
      <c r="AY497" s="18" t="s">
        <v>132</v>
      </c>
      <c r="BE497" s="217">
        <f>IF(N497="základní",J497,0)</f>
        <v>0</v>
      </c>
      <c r="BF497" s="217">
        <f>IF(N497="snížená",J497,0)</f>
        <v>0</v>
      </c>
      <c r="BG497" s="217">
        <f>IF(N497="zákl. přenesená",J497,0)</f>
        <v>0</v>
      </c>
      <c r="BH497" s="217">
        <f>IF(N497="sníž. přenesená",J497,0)</f>
        <v>0</v>
      </c>
      <c r="BI497" s="217">
        <f>IF(N497="nulová",J497,0)</f>
        <v>0</v>
      </c>
      <c r="BJ497" s="18" t="s">
        <v>77</v>
      </c>
      <c r="BK497" s="217">
        <f>ROUND(I497*H497,2)</f>
        <v>0</v>
      </c>
      <c r="BL497" s="18" t="s">
        <v>87</v>
      </c>
      <c r="BM497" s="216" t="s">
        <v>470</v>
      </c>
    </row>
    <row r="498" s="2" customFormat="1">
      <c r="A498" s="39"/>
      <c r="B498" s="40"/>
      <c r="C498" s="41"/>
      <c r="D498" s="218" t="s">
        <v>140</v>
      </c>
      <c r="E498" s="41"/>
      <c r="F498" s="219" t="s">
        <v>471</v>
      </c>
      <c r="G498" s="41"/>
      <c r="H498" s="41"/>
      <c r="I498" s="220"/>
      <c r="J498" s="41"/>
      <c r="K498" s="41"/>
      <c r="L498" s="45"/>
      <c r="M498" s="221"/>
      <c r="N498" s="222"/>
      <c r="O498" s="85"/>
      <c r="P498" s="85"/>
      <c r="Q498" s="85"/>
      <c r="R498" s="85"/>
      <c r="S498" s="85"/>
      <c r="T498" s="86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T498" s="18" t="s">
        <v>140</v>
      </c>
      <c r="AU498" s="18" t="s">
        <v>81</v>
      </c>
    </row>
    <row r="499" s="13" customFormat="1">
      <c r="A499" s="13"/>
      <c r="B499" s="223"/>
      <c r="C499" s="224"/>
      <c r="D499" s="225" t="s">
        <v>142</v>
      </c>
      <c r="E499" s="226" t="s">
        <v>19</v>
      </c>
      <c r="F499" s="227" t="s">
        <v>365</v>
      </c>
      <c r="G499" s="224"/>
      <c r="H499" s="226" t="s">
        <v>19</v>
      </c>
      <c r="I499" s="228"/>
      <c r="J499" s="224"/>
      <c r="K499" s="224"/>
      <c r="L499" s="229"/>
      <c r="M499" s="230"/>
      <c r="N499" s="231"/>
      <c r="O499" s="231"/>
      <c r="P499" s="231"/>
      <c r="Q499" s="231"/>
      <c r="R499" s="231"/>
      <c r="S499" s="231"/>
      <c r="T499" s="232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3" t="s">
        <v>142</v>
      </c>
      <c r="AU499" s="233" t="s">
        <v>81</v>
      </c>
      <c r="AV499" s="13" t="s">
        <v>77</v>
      </c>
      <c r="AW499" s="13" t="s">
        <v>33</v>
      </c>
      <c r="AX499" s="13" t="s">
        <v>72</v>
      </c>
      <c r="AY499" s="233" t="s">
        <v>132</v>
      </c>
    </row>
    <row r="500" s="13" customFormat="1">
      <c r="A500" s="13"/>
      <c r="B500" s="223"/>
      <c r="C500" s="224"/>
      <c r="D500" s="225" t="s">
        <v>142</v>
      </c>
      <c r="E500" s="226" t="s">
        <v>19</v>
      </c>
      <c r="F500" s="227" t="s">
        <v>144</v>
      </c>
      <c r="G500" s="224"/>
      <c r="H500" s="226" t="s">
        <v>19</v>
      </c>
      <c r="I500" s="228"/>
      <c r="J500" s="224"/>
      <c r="K500" s="224"/>
      <c r="L500" s="229"/>
      <c r="M500" s="230"/>
      <c r="N500" s="231"/>
      <c r="O500" s="231"/>
      <c r="P500" s="231"/>
      <c r="Q500" s="231"/>
      <c r="R500" s="231"/>
      <c r="S500" s="231"/>
      <c r="T500" s="232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33" t="s">
        <v>142</v>
      </c>
      <c r="AU500" s="233" t="s">
        <v>81</v>
      </c>
      <c r="AV500" s="13" t="s">
        <v>77</v>
      </c>
      <c r="AW500" s="13" t="s">
        <v>33</v>
      </c>
      <c r="AX500" s="13" t="s">
        <v>72</v>
      </c>
      <c r="AY500" s="233" t="s">
        <v>132</v>
      </c>
    </row>
    <row r="501" s="14" customFormat="1">
      <c r="A501" s="14"/>
      <c r="B501" s="234"/>
      <c r="C501" s="235"/>
      <c r="D501" s="225" t="s">
        <v>142</v>
      </c>
      <c r="E501" s="236" t="s">
        <v>19</v>
      </c>
      <c r="F501" s="237" t="s">
        <v>266</v>
      </c>
      <c r="G501" s="235"/>
      <c r="H501" s="238">
        <v>159.88499999999999</v>
      </c>
      <c r="I501" s="239"/>
      <c r="J501" s="235"/>
      <c r="K501" s="235"/>
      <c r="L501" s="240"/>
      <c r="M501" s="241"/>
      <c r="N501" s="242"/>
      <c r="O501" s="242"/>
      <c r="P501" s="242"/>
      <c r="Q501" s="242"/>
      <c r="R501" s="242"/>
      <c r="S501" s="242"/>
      <c r="T501" s="243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44" t="s">
        <v>142</v>
      </c>
      <c r="AU501" s="244" t="s">
        <v>81</v>
      </c>
      <c r="AV501" s="14" t="s">
        <v>81</v>
      </c>
      <c r="AW501" s="14" t="s">
        <v>33</v>
      </c>
      <c r="AX501" s="14" t="s">
        <v>72</v>
      </c>
      <c r="AY501" s="244" t="s">
        <v>132</v>
      </c>
    </row>
    <row r="502" s="14" customFormat="1">
      <c r="A502" s="14"/>
      <c r="B502" s="234"/>
      <c r="C502" s="235"/>
      <c r="D502" s="225" t="s">
        <v>142</v>
      </c>
      <c r="E502" s="236" t="s">
        <v>19</v>
      </c>
      <c r="F502" s="237" t="s">
        <v>267</v>
      </c>
      <c r="G502" s="235"/>
      <c r="H502" s="238">
        <v>-39.674999999999997</v>
      </c>
      <c r="I502" s="239"/>
      <c r="J502" s="235"/>
      <c r="K502" s="235"/>
      <c r="L502" s="240"/>
      <c r="M502" s="241"/>
      <c r="N502" s="242"/>
      <c r="O502" s="242"/>
      <c r="P502" s="242"/>
      <c r="Q502" s="242"/>
      <c r="R502" s="242"/>
      <c r="S502" s="242"/>
      <c r="T502" s="243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44" t="s">
        <v>142</v>
      </c>
      <c r="AU502" s="244" t="s">
        <v>81</v>
      </c>
      <c r="AV502" s="14" t="s">
        <v>81</v>
      </c>
      <c r="AW502" s="14" t="s">
        <v>33</v>
      </c>
      <c r="AX502" s="14" t="s">
        <v>72</v>
      </c>
      <c r="AY502" s="244" t="s">
        <v>132</v>
      </c>
    </row>
    <row r="503" s="14" customFormat="1">
      <c r="A503" s="14"/>
      <c r="B503" s="234"/>
      <c r="C503" s="235"/>
      <c r="D503" s="225" t="s">
        <v>142</v>
      </c>
      <c r="E503" s="236" t="s">
        <v>19</v>
      </c>
      <c r="F503" s="237" t="s">
        <v>268</v>
      </c>
      <c r="G503" s="235"/>
      <c r="H503" s="238">
        <v>6.0750000000000002</v>
      </c>
      <c r="I503" s="239"/>
      <c r="J503" s="235"/>
      <c r="K503" s="235"/>
      <c r="L503" s="240"/>
      <c r="M503" s="241"/>
      <c r="N503" s="242"/>
      <c r="O503" s="242"/>
      <c r="P503" s="242"/>
      <c r="Q503" s="242"/>
      <c r="R503" s="242"/>
      <c r="S503" s="242"/>
      <c r="T503" s="243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44" t="s">
        <v>142</v>
      </c>
      <c r="AU503" s="244" t="s">
        <v>81</v>
      </c>
      <c r="AV503" s="14" t="s">
        <v>81</v>
      </c>
      <c r="AW503" s="14" t="s">
        <v>33</v>
      </c>
      <c r="AX503" s="14" t="s">
        <v>72</v>
      </c>
      <c r="AY503" s="244" t="s">
        <v>132</v>
      </c>
    </row>
    <row r="504" s="13" customFormat="1">
      <c r="A504" s="13"/>
      <c r="B504" s="223"/>
      <c r="C504" s="224"/>
      <c r="D504" s="225" t="s">
        <v>142</v>
      </c>
      <c r="E504" s="226" t="s">
        <v>19</v>
      </c>
      <c r="F504" s="227" t="s">
        <v>269</v>
      </c>
      <c r="G504" s="224"/>
      <c r="H504" s="226" t="s">
        <v>19</v>
      </c>
      <c r="I504" s="228"/>
      <c r="J504" s="224"/>
      <c r="K504" s="224"/>
      <c r="L504" s="229"/>
      <c r="M504" s="230"/>
      <c r="N504" s="231"/>
      <c r="O504" s="231"/>
      <c r="P504" s="231"/>
      <c r="Q504" s="231"/>
      <c r="R504" s="231"/>
      <c r="S504" s="231"/>
      <c r="T504" s="232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33" t="s">
        <v>142</v>
      </c>
      <c r="AU504" s="233" t="s">
        <v>81</v>
      </c>
      <c r="AV504" s="13" t="s">
        <v>77</v>
      </c>
      <c r="AW504" s="13" t="s">
        <v>33</v>
      </c>
      <c r="AX504" s="13" t="s">
        <v>72</v>
      </c>
      <c r="AY504" s="233" t="s">
        <v>132</v>
      </c>
    </row>
    <row r="505" s="14" customFormat="1">
      <c r="A505" s="14"/>
      <c r="B505" s="234"/>
      <c r="C505" s="235"/>
      <c r="D505" s="225" t="s">
        <v>142</v>
      </c>
      <c r="E505" s="236" t="s">
        <v>19</v>
      </c>
      <c r="F505" s="237" t="s">
        <v>270</v>
      </c>
      <c r="G505" s="235"/>
      <c r="H505" s="238">
        <v>29.100000000000001</v>
      </c>
      <c r="I505" s="239"/>
      <c r="J505" s="235"/>
      <c r="K505" s="235"/>
      <c r="L505" s="240"/>
      <c r="M505" s="241"/>
      <c r="N505" s="242"/>
      <c r="O505" s="242"/>
      <c r="P505" s="242"/>
      <c r="Q505" s="242"/>
      <c r="R505" s="242"/>
      <c r="S505" s="242"/>
      <c r="T505" s="243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44" t="s">
        <v>142</v>
      </c>
      <c r="AU505" s="244" t="s">
        <v>81</v>
      </c>
      <c r="AV505" s="14" t="s">
        <v>81</v>
      </c>
      <c r="AW505" s="14" t="s">
        <v>33</v>
      </c>
      <c r="AX505" s="14" t="s">
        <v>72</v>
      </c>
      <c r="AY505" s="244" t="s">
        <v>132</v>
      </c>
    </row>
    <row r="506" s="14" customFormat="1">
      <c r="A506" s="14"/>
      <c r="B506" s="234"/>
      <c r="C506" s="235"/>
      <c r="D506" s="225" t="s">
        <v>142</v>
      </c>
      <c r="E506" s="236" t="s">
        <v>19</v>
      </c>
      <c r="F506" s="237" t="s">
        <v>271</v>
      </c>
      <c r="G506" s="235"/>
      <c r="H506" s="238">
        <v>-3</v>
      </c>
      <c r="I506" s="239"/>
      <c r="J506" s="235"/>
      <c r="K506" s="235"/>
      <c r="L506" s="240"/>
      <c r="M506" s="241"/>
      <c r="N506" s="242"/>
      <c r="O506" s="242"/>
      <c r="P506" s="242"/>
      <c r="Q506" s="242"/>
      <c r="R506" s="242"/>
      <c r="S506" s="242"/>
      <c r="T506" s="243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44" t="s">
        <v>142</v>
      </c>
      <c r="AU506" s="244" t="s">
        <v>81</v>
      </c>
      <c r="AV506" s="14" t="s">
        <v>81</v>
      </c>
      <c r="AW506" s="14" t="s">
        <v>33</v>
      </c>
      <c r="AX506" s="14" t="s">
        <v>72</v>
      </c>
      <c r="AY506" s="244" t="s">
        <v>132</v>
      </c>
    </row>
    <row r="507" s="13" customFormat="1">
      <c r="A507" s="13"/>
      <c r="B507" s="223"/>
      <c r="C507" s="224"/>
      <c r="D507" s="225" t="s">
        <v>142</v>
      </c>
      <c r="E507" s="226" t="s">
        <v>19</v>
      </c>
      <c r="F507" s="227" t="s">
        <v>173</v>
      </c>
      <c r="G507" s="224"/>
      <c r="H507" s="226" t="s">
        <v>19</v>
      </c>
      <c r="I507" s="228"/>
      <c r="J507" s="224"/>
      <c r="K507" s="224"/>
      <c r="L507" s="229"/>
      <c r="M507" s="230"/>
      <c r="N507" s="231"/>
      <c r="O507" s="231"/>
      <c r="P507" s="231"/>
      <c r="Q507" s="231"/>
      <c r="R507" s="231"/>
      <c r="S507" s="231"/>
      <c r="T507" s="232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33" t="s">
        <v>142</v>
      </c>
      <c r="AU507" s="233" t="s">
        <v>81</v>
      </c>
      <c r="AV507" s="13" t="s">
        <v>77</v>
      </c>
      <c r="AW507" s="13" t="s">
        <v>33</v>
      </c>
      <c r="AX507" s="13" t="s">
        <v>72</v>
      </c>
      <c r="AY507" s="233" t="s">
        <v>132</v>
      </c>
    </row>
    <row r="508" s="14" customFormat="1">
      <c r="A508" s="14"/>
      <c r="B508" s="234"/>
      <c r="C508" s="235"/>
      <c r="D508" s="225" t="s">
        <v>142</v>
      </c>
      <c r="E508" s="236" t="s">
        <v>19</v>
      </c>
      <c r="F508" s="237" t="s">
        <v>272</v>
      </c>
      <c r="G508" s="235"/>
      <c r="H508" s="238">
        <v>39.270000000000003</v>
      </c>
      <c r="I508" s="239"/>
      <c r="J508" s="235"/>
      <c r="K508" s="235"/>
      <c r="L508" s="240"/>
      <c r="M508" s="241"/>
      <c r="N508" s="242"/>
      <c r="O508" s="242"/>
      <c r="P508" s="242"/>
      <c r="Q508" s="242"/>
      <c r="R508" s="242"/>
      <c r="S508" s="242"/>
      <c r="T508" s="243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44" t="s">
        <v>142</v>
      </c>
      <c r="AU508" s="244" t="s">
        <v>81</v>
      </c>
      <c r="AV508" s="14" t="s">
        <v>81</v>
      </c>
      <c r="AW508" s="14" t="s">
        <v>33</v>
      </c>
      <c r="AX508" s="14" t="s">
        <v>72</v>
      </c>
      <c r="AY508" s="244" t="s">
        <v>132</v>
      </c>
    </row>
    <row r="509" s="14" customFormat="1">
      <c r="A509" s="14"/>
      <c r="B509" s="234"/>
      <c r="C509" s="235"/>
      <c r="D509" s="225" t="s">
        <v>142</v>
      </c>
      <c r="E509" s="236" t="s">
        <v>19</v>
      </c>
      <c r="F509" s="237" t="s">
        <v>273</v>
      </c>
      <c r="G509" s="235"/>
      <c r="H509" s="238">
        <v>-6.6299999999999999</v>
      </c>
      <c r="I509" s="239"/>
      <c r="J509" s="235"/>
      <c r="K509" s="235"/>
      <c r="L509" s="240"/>
      <c r="M509" s="241"/>
      <c r="N509" s="242"/>
      <c r="O509" s="242"/>
      <c r="P509" s="242"/>
      <c r="Q509" s="242"/>
      <c r="R509" s="242"/>
      <c r="S509" s="242"/>
      <c r="T509" s="243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44" t="s">
        <v>142</v>
      </c>
      <c r="AU509" s="244" t="s">
        <v>81</v>
      </c>
      <c r="AV509" s="14" t="s">
        <v>81</v>
      </c>
      <c r="AW509" s="14" t="s">
        <v>33</v>
      </c>
      <c r="AX509" s="14" t="s">
        <v>72</v>
      </c>
      <c r="AY509" s="244" t="s">
        <v>132</v>
      </c>
    </row>
    <row r="510" s="14" customFormat="1">
      <c r="A510" s="14"/>
      <c r="B510" s="234"/>
      <c r="C510" s="235"/>
      <c r="D510" s="225" t="s">
        <v>142</v>
      </c>
      <c r="E510" s="236" t="s">
        <v>19</v>
      </c>
      <c r="F510" s="237" t="s">
        <v>274</v>
      </c>
      <c r="G510" s="235"/>
      <c r="H510" s="238">
        <v>1.7</v>
      </c>
      <c r="I510" s="239"/>
      <c r="J510" s="235"/>
      <c r="K510" s="235"/>
      <c r="L510" s="240"/>
      <c r="M510" s="241"/>
      <c r="N510" s="242"/>
      <c r="O510" s="242"/>
      <c r="P510" s="242"/>
      <c r="Q510" s="242"/>
      <c r="R510" s="242"/>
      <c r="S510" s="242"/>
      <c r="T510" s="243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44" t="s">
        <v>142</v>
      </c>
      <c r="AU510" s="244" t="s">
        <v>81</v>
      </c>
      <c r="AV510" s="14" t="s">
        <v>81</v>
      </c>
      <c r="AW510" s="14" t="s">
        <v>33</v>
      </c>
      <c r="AX510" s="14" t="s">
        <v>72</v>
      </c>
      <c r="AY510" s="244" t="s">
        <v>132</v>
      </c>
    </row>
    <row r="511" s="13" customFormat="1">
      <c r="A511" s="13"/>
      <c r="B511" s="223"/>
      <c r="C511" s="224"/>
      <c r="D511" s="225" t="s">
        <v>142</v>
      </c>
      <c r="E511" s="226" t="s">
        <v>19</v>
      </c>
      <c r="F511" s="227" t="s">
        <v>148</v>
      </c>
      <c r="G511" s="224"/>
      <c r="H511" s="226" t="s">
        <v>19</v>
      </c>
      <c r="I511" s="228"/>
      <c r="J511" s="224"/>
      <c r="K511" s="224"/>
      <c r="L511" s="229"/>
      <c r="M511" s="230"/>
      <c r="N511" s="231"/>
      <c r="O511" s="231"/>
      <c r="P511" s="231"/>
      <c r="Q511" s="231"/>
      <c r="R511" s="231"/>
      <c r="S511" s="231"/>
      <c r="T511" s="232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3" t="s">
        <v>142</v>
      </c>
      <c r="AU511" s="233" t="s">
        <v>81</v>
      </c>
      <c r="AV511" s="13" t="s">
        <v>77</v>
      </c>
      <c r="AW511" s="13" t="s">
        <v>33</v>
      </c>
      <c r="AX511" s="13" t="s">
        <v>72</v>
      </c>
      <c r="AY511" s="233" t="s">
        <v>132</v>
      </c>
    </row>
    <row r="512" s="14" customFormat="1">
      <c r="A512" s="14"/>
      <c r="B512" s="234"/>
      <c r="C512" s="235"/>
      <c r="D512" s="225" t="s">
        <v>142</v>
      </c>
      <c r="E512" s="236" t="s">
        <v>19</v>
      </c>
      <c r="F512" s="237" t="s">
        <v>275</v>
      </c>
      <c r="G512" s="235"/>
      <c r="H512" s="238">
        <v>58.395000000000003</v>
      </c>
      <c r="I512" s="239"/>
      <c r="J512" s="235"/>
      <c r="K512" s="235"/>
      <c r="L512" s="240"/>
      <c r="M512" s="241"/>
      <c r="N512" s="242"/>
      <c r="O512" s="242"/>
      <c r="P512" s="242"/>
      <c r="Q512" s="242"/>
      <c r="R512" s="242"/>
      <c r="S512" s="242"/>
      <c r="T512" s="243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44" t="s">
        <v>142</v>
      </c>
      <c r="AU512" s="244" t="s">
        <v>81</v>
      </c>
      <c r="AV512" s="14" t="s">
        <v>81</v>
      </c>
      <c r="AW512" s="14" t="s">
        <v>33</v>
      </c>
      <c r="AX512" s="14" t="s">
        <v>72</v>
      </c>
      <c r="AY512" s="244" t="s">
        <v>132</v>
      </c>
    </row>
    <row r="513" s="14" customFormat="1">
      <c r="A513" s="14"/>
      <c r="B513" s="234"/>
      <c r="C513" s="235"/>
      <c r="D513" s="225" t="s">
        <v>142</v>
      </c>
      <c r="E513" s="236" t="s">
        <v>19</v>
      </c>
      <c r="F513" s="237" t="s">
        <v>276</v>
      </c>
      <c r="G513" s="235"/>
      <c r="H513" s="238">
        <v>-12.359999999999999</v>
      </c>
      <c r="I513" s="239"/>
      <c r="J513" s="235"/>
      <c r="K513" s="235"/>
      <c r="L513" s="240"/>
      <c r="M513" s="241"/>
      <c r="N513" s="242"/>
      <c r="O513" s="242"/>
      <c r="P513" s="242"/>
      <c r="Q513" s="242"/>
      <c r="R513" s="242"/>
      <c r="S513" s="242"/>
      <c r="T513" s="243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44" t="s">
        <v>142</v>
      </c>
      <c r="AU513" s="244" t="s">
        <v>81</v>
      </c>
      <c r="AV513" s="14" t="s">
        <v>81</v>
      </c>
      <c r="AW513" s="14" t="s">
        <v>33</v>
      </c>
      <c r="AX513" s="14" t="s">
        <v>72</v>
      </c>
      <c r="AY513" s="244" t="s">
        <v>132</v>
      </c>
    </row>
    <row r="514" s="14" customFormat="1">
      <c r="A514" s="14"/>
      <c r="B514" s="234"/>
      <c r="C514" s="235"/>
      <c r="D514" s="225" t="s">
        <v>142</v>
      </c>
      <c r="E514" s="236" t="s">
        <v>19</v>
      </c>
      <c r="F514" s="237" t="s">
        <v>277</v>
      </c>
      <c r="G514" s="235"/>
      <c r="H514" s="238">
        <v>6</v>
      </c>
      <c r="I514" s="239"/>
      <c r="J514" s="235"/>
      <c r="K514" s="235"/>
      <c r="L514" s="240"/>
      <c r="M514" s="241"/>
      <c r="N514" s="242"/>
      <c r="O514" s="242"/>
      <c r="P514" s="242"/>
      <c r="Q514" s="242"/>
      <c r="R514" s="242"/>
      <c r="S514" s="242"/>
      <c r="T514" s="243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44" t="s">
        <v>142</v>
      </c>
      <c r="AU514" s="244" t="s">
        <v>81</v>
      </c>
      <c r="AV514" s="14" t="s">
        <v>81</v>
      </c>
      <c r="AW514" s="14" t="s">
        <v>33</v>
      </c>
      <c r="AX514" s="14" t="s">
        <v>72</v>
      </c>
      <c r="AY514" s="244" t="s">
        <v>132</v>
      </c>
    </row>
    <row r="515" s="13" customFormat="1">
      <c r="A515" s="13"/>
      <c r="B515" s="223"/>
      <c r="C515" s="224"/>
      <c r="D515" s="225" t="s">
        <v>142</v>
      </c>
      <c r="E515" s="226" t="s">
        <v>19</v>
      </c>
      <c r="F515" s="227" t="s">
        <v>150</v>
      </c>
      <c r="G515" s="224"/>
      <c r="H515" s="226" t="s">
        <v>19</v>
      </c>
      <c r="I515" s="228"/>
      <c r="J515" s="224"/>
      <c r="K515" s="224"/>
      <c r="L515" s="229"/>
      <c r="M515" s="230"/>
      <c r="N515" s="231"/>
      <c r="O515" s="231"/>
      <c r="P515" s="231"/>
      <c r="Q515" s="231"/>
      <c r="R515" s="231"/>
      <c r="S515" s="231"/>
      <c r="T515" s="232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33" t="s">
        <v>142</v>
      </c>
      <c r="AU515" s="233" t="s">
        <v>81</v>
      </c>
      <c r="AV515" s="13" t="s">
        <v>77</v>
      </c>
      <c r="AW515" s="13" t="s">
        <v>33</v>
      </c>
      <c r="AX515" s="13" t="s">
        <v>72</v>
      </c>
      <c r="AY515" s="233" t="s">
        <v>132</v>
      </c>
    </row>
    <row r="516" s="14" customFormat="1">
      <c r="A516" s="14"/>
      <c r="B516" s="234"/>
      <c r="C516" s="235"/>
      <c r="D516" s="225" t="s">
        <v>142</v>
      </c>
      <c r="E516" s="236" t="s">
        <v>19</v>
      </c>
      <c r="F516" s="237" t="s">
        <v>278</v>
      </c>
      <c r="G516" s="235"/>
      <c r="H516" s="238">
        <v>43.32</v>
      </c>
      <c r="I516" s="239"/>
      <c r="J516" s="235"/>
      <c r="K516" s="235"/>
      <c r="L516" s="240"/>
      <c r="M516" s="241"/>
      <c r="N516" s="242"/>
      <c r="O516" s="242"/>
      <c r="P516" s="242"/>
      <c r="Q516" s="242"/>
      <c r="R516" s="242"/>
      <c r="S516" s="242"/>
      <c r="T516" s="243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44" t="s">
        <v>142</v>
      </c>
      <c r="AU516" s="244" t="s">
        <v>81</v>
      </c>
      <c r="AV516" s="14" t="s">
        <v>81</v>
      </c>
      <c r="AW516" s="14" t="s">
        <v>33</v>
      </c>
      <c r="AX516" s="14" t="s">
        <v>72</v>
      </c>
      <c r="AY516" s="244" t="s">
        <v>132</v>
      </c>
    </row>
    <row r="517" s="14" customFormat="1">
      <c r="A517" s="14"/>
      <c r="B517" s="234"/>
      <c r="C517" s="235"/>
      <c r="D517" s="225" t="s">
        <v>142</v>
      </c>
      <c r="E517" s="236" t="s">
        <v>19</v>
      </c>
      <c r="F517" s="237" t="s">
        <v>279</v>
      </c>
      <c r="G517" s="235"/>
      <c r="H517" s="238">
        <v>-5.8799999999999999</v>
      </c>
      <c r="I517" s="239"/>
      <c r="J517" s="235"/>
      <c r="K517" s="235"/>
      <c r="L517" s="240"/>
      <c r="M517" s="241"/>
      <c r="N517" s="242"/>
      <c r="O517" s="242"/>
      <c r="P517" s="242"/>
      <c r="Q517" s="242"/>
      <c r="R517" s="242"/>
      <c r="S517" s="242"/>
      <c r="T517" s="243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44" t="s">
        <v>142</v>
      </c>
      <c r="AU517" s="244" t="s">
        <v>81</v>
      </c>
      <c r="AV517" s="14" t="s">
        <v>81</v>
      </c>
      <c r="AW517" s="14" t="s">
        <v>33</v>
      </c>
      <c r="AX517" s="14" t="s">
        <v>72</v>
      </c>
      <c r="AY517" s="244" t="s">
        <v>132</v>
      </c>
    </row>
    <row r="518" s="14" customFormat="1">
      <c r="A518" s="14"/>
      <c r="B518" s="234"/>
      <c r="C518" s="235"/>
      <c r="D518" s="225" t="s">
        <v>142</v>
      </c>
      <c r="E518" s="236" t="s">
        <v>19</v>
      </c>
      <c r="F518" s="237" t="s">
        <v>280</v>
      </c>
      <c r="G518" s="235"/>
      <c r="H518" s="238">
        <v>3.444</v>
      </c>
      <c r="I518" s="239"/>
      <c r="J518" s="235"/>
      <c r="K518" s="235"/>
      <c r="L518" s="240"/>
      <c r="M518" s="241"/>
      <c r="N518" s="242"/>
      <c r="O518" s="242"/>
      <c r="P518" s="242"/>
      <c r="Q518" s="242"/>
      <c r="R518" s="242"/>
      <c r="S518" s="242"/>
      <c r="T518" s="243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44" t="s">
        <v>142</v>
      </c>
      <c r="AU518" s="244" t="s">
        <v>81</v>
      </c>
      <c r="AV518" s="14" t="s">
        <v>81</v>
      </c>
      <c r="AW518" s="14" t="s">
        <v>33</v>
      </c>
      <c r="AX518" s="14" t="s">
        <v>72</v>
      </c>
      <c r="AY518" s="244" t="s">
        <v>132</v>
      </c>
    </row>
    <row r="519" s="13" customFormat="1">
      <c r="A519" s="13"/>
      <c r="B519" s="223"/>
      <c r="C519" s="224"/>
      <c r="D519" s="225" t="s">
        <v>142</v>
      </c>
      <c r="E519" s="226" t="s">
        <v>19</v>
      </c>
      <c r="F519" s="227" t="s">
        <v>179</v>
      </c>
      <c r="G519" s="224"/>
      <c r="H519" s="226" t="s">
        <v>19</v>
      </c>
      <c r="I519" s="228"/>
      <c r="J519" s="224"/>
      <c r="K519" s="224"/>
      <c r="L519" s="229"/>
      <c r="M519" s="230"/>
      <c r="N519" s="231"/>
      <c r="O519" s="231"/>
      <c r="P519" s="231"/>
      <c r="Q519" s="231"/>
      <c r="R519" s="231"/>
      <c r="S519" s="231"/>
      <c r="T519" s="232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33" t="s">
        <v>142</v>
      </c>
      <c r="AU519" s="233" t="s">
        <v>81</v>
      </c>
      <c r="AV519" s="13" t="s">
        <v>77</v>
      </c>
      <c r="AW519" s="13" t="s">
        <v>33</v>
      </c>
      <c r="AX519" s="13" t="s">
        <v>72</v>
      </c>
      <c r="AY519" s="233" t="s">
        <v>132</v>
      </c>
    </row>
    <row r="520" s="14" customFormat="1">
      <c r="A520" s="14"/>
      <c r="B520" s="234"/>
      <c r="C520" s="235"/>
      <c r="D520" s="225" t="s">
        <v>142</v>
      </c>
      <c r="E520" s="236" t="s">
        <v>19</v>
      </c>
      <c r="F520" s="237" t="s">
        <v>281</v>
      </c>
      <c r="G520" s="235"/>
      <c r="H520" s="238">
        <v>34.395000000000003</v>
      </c>
      <c r="I520" s="239"/>
      <c r="J520" s="235"/>
      <c r="K520" s="235"/>
      <c r="L520" s="240"/>
      <c r="M520" s="241"/>
      <c r="N520" s="242"/>
      <c r="O520" s="242"/>
      <c r="P520" s="242"/>
      <c r="Q520" s="242"/>
      <c r="R520" s="242"/>
      <c r="S520" s="242"/>
      <c r="T520" s="243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44" t="s">
        <v>142</v>
      </c>
      <c r="AU520" s="244" t="s">
        <v>81</v>
      </c>
      <c r="AV520" s="14" t="s">
        <v>81</v>
      </c>
      <c r="AW520" s="14" t="s">
        <v>33</v>
      </c>
      <c r="AX520" s="14" t="s">
        <v>72</v>
      </c>
      <c r="AY520" s="244" t="s">
        <v>132</v>
      </c>
    </row>
    <row r="521" s="14" customFormat="1">
      <c r="A521" s="14"/>
      <c r="B521" s="234"/>
      <c r="C521" s="235"/>
      <c r="D521" s="225" t="s">
        <v>142</v>
      </c>
      <c r="E521" s="236" t="s">
        <v>19</v>
      </c>
      <c r="F521" s="237" t="s">
        <v>279</v>
      </c>
      <c r="G521" s="235"/>
      <c r="H521" s="238">
        <v>-5.8799999999999999</v>
      </c>
      <c r="I521" s="239"/>
      <c r="J521" s="235"/>
      <c r="K521" s="235"/>
      <c r="L521" s="240"/>
      <c r="M521" s="241"/>
      <c r="N521" s="242"/>
      <c r="O521" s="242"/>
      <c r="P521" s="242"/>
      <c r="Q521" s="242"/>
      <c r="R521" s="242"/>
      <c r="S521" s="242"/>
      <c r="T521" s="243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44" t="s">
        <v>142</v>
      </c>
      <c r="AU521" s="244" t="s">
        <v>81</v>
      </c>
      <c r="AV521" s="14" t="s">
        <v>81</v>
      </c>
      <c r="AW521" s="14" t="s">
        <v>33</v>
      </c>
      <c r="AX521" s="14" t="s">
        <v>72</v>
      </c>
      <c r="AY521" s="244" t="s">
        <v>132</v>
      </c>
    </row>
    <row r="522" s="14" customFormat="1">
      <c r="A522" s="14"/>
      <c r="B522" s="234"/>
      <c r="C522" s="235"/>
      <c r="D522" s="225" t="s">
        <v>142</v>
      </c>
      <c r="E522" s="236" t="s">
        <v>19</v>
      </c>
      <c r="F522" s="237" t="s">
        <v>282</v>
      </c>
      <c r="G522" s="235"/>
      <c r="H522" s="238">
        <v>3.1600000000000001</v>
      </c>
      <c r="I522" s="239"/>
      <c r="J522" s="235"/>
      <c r="K522" s="235"/>
      <c r="L522" s="240"/>
      <c r="M522" s="241"/>
      <c r="N522" s="242"/>
      <c r="O522" s="242"/>
      <c r="P522" s="242"/>
      <c r="Q522" s="242"/>
      <c r="R522" s="242"/>
      <c r="S522" s="242"/>
      <c r="T522" s="243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44" t="s">
        <v>142</v>
      </c>
      <c r="AU522" s="244" t="s">
        <v>81</v>
      </c>
      <c r="AV522" s="14" t="s">
        <v>81</v>
      </c>
      <c r="AW522" s="14" t="s">
        <v>33</v>
      </c>
      <c r="AX522" s="14" t="s">
        <v>72</v>
      </c>
      <c r="AY522" s="244" t="s">
        <v>132</v>
      </c>
    </row>
    <row r="523" s="13" customFormat="1">
      <c r="A523" s="13"/>
      <c r="B523" s="223"/>
      <c r="C523" s="224"/>
      <c r="D523" s="225" t="s">
        <v>142</v>
      </c>
      <c r="E523" s="226" t="s">
        <v>19</v>
      </c>
      <c r="F523" s="227" t="s">
        <v>160</v>
      </c>
      <c r="G523" s="224"/>
      <c r="H523" s="226" t="s">
        <v>19</v>
      </c>
      <c r="I523" s="228"/>
      <c r="J523" s="224"/>
      <c r="K523" s="224"/>
      <c r="L523" s="229"/>
      <c r="M523" s="230"/>
      <c r="N523" s="231"/>
      <c r="O523" s="231"/>
      <c r="P523" s="231"/>
      <c r="Q523" s="231"/>
      <c r="R523" s="231"/>
      <c r="S523" s="231"/>
      <c r="T523" s="232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33" t="s">
        <v>142</v>
      </c>
      <c r="AU523" s="233" t="s">
        <v>81</v>
      </c>
      <c r="AV523" s="13" t="s">
        <v>77</v>
      </c>
      <c r="AW523" s="13" t="s">
        <v>33</v>
      </c>
      <c r="AX523" s="13" t="s">
        <v>72</v>
      </c>
      <c r="AY523" s="233" t="s">
        <v>132</v>
      </c>
    </row>
    <row r="524" s="14" customFormat="1">
      <c r="A524" s="14"/>
      <c r="B524" s="234"/>
      <c r="C524" s="235"/>
      <c r="D524" s="225" t="s">
        <v>142</v>
      </c>
      <c r="E524" s="236" t="s">
        <v>19</v>
      </c>
      <c r="F524" s="237" t="s">
        <v>283</v>
      </c>
      <c r="G524" s="235"/>
      <c r="H524" s="238">
        <v>36.479999999999997</v>
      </c>
      <c r="I524" s="239"/>
      <c r="J524" s="235"/>
      <c r="K524" s="235"/>
      <c r="L524" s="240"/>
      <c r="M524" s="241"/>
      <c r="N524" s="242"/>
      <c r="O524" s="242"/>
      <c r="P524" s="242"/>
      <c r="Q524" s="242"/>
      <c r="R524" s="242"/>
      <c r="S524" s="242"/>
      <c r="T524" s="243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44" t="s">
        <v>142</v>
      </c>
      <c r="AU524" s="244" t="s">
        <v>81</v>
      </c>
      <c r="AV524" s="14" t="s">
        <v>81</v>
      </c>
      <c r="AW524" s="14" t="s">
        <v>33</v>
      </c>
      <c r="AX524" s="14" t="s">
        <v>72</v>
      </c>
      <c r="AY524" s="244" t="s">
        <v>132</v>
      </c>
    </row>
    <row r="525" s="14" customFormat="1">
      <c r="A525" s="14"/>
      <c r="B525" s="234"/>
      <c r="C525" s="235"/>
      <c r="D525" s="225" t="s">
        <v>142</v>
      </c>
      <c r="E525" s="236" t="s">
        <v>19</v>
      </c>
      <c r="F525" s="237" t="s">
        <v>284</v>
      </c>
      <c r="G525" s="235"/>
      <c r="H525" s="238">
        <v>-4.6799999999999997</v>
      </c>
      <c r="I525" s="239"/>
      <c r="J525" s="235"/>
      <c r="K525" s="235"/>
      <c r="L525" s="240"/>
      <c r="M525" s="241"/>
      <c r="N525" s="242"/>
      <c r="O525" s="242"/>
      <c r="P525" s="242"/>
      <c r="Q525" s="242"/>
      <c r="R525" s="242"/>
      <c r="S525" s="242"/>
      <c r="T525" s="243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44" t="s">
        <v>142</v>
      </c>
      <c r="AU525" s="244" t="s">
        <v>81</v>
      </c>
      <c r="AV525" s="14" t="s">
        <v>81</v>
      </c>
      <c r="AW525" s="14" t="s">
        <v>33</v>
      </c>
      <c r="AX525" s="14" t="s">
        <v>72</v>
      </c>
      <c r="AY525" s="244" t="s">
        <v>132</v>
      </c>
    </row>
    <row r="526" s="14" customFormat="1">
      <c r="A526" s="14"/>
      <c r="B526" s="234"/>
      <c r="C526" s="235"/>
      <c r="D526" s="225" t="s">
        <v>142</v>
      </c>
      <c r="E526" s="236" t="s">
        <v>19</v>
      </c>
      <c r="F526" s="237" t="s">
        <v>285</v>
      </c>
      <c r="G526" s="235"/>
      <c r="H526" s="238">
        <v>2.4279999999999999</v>
      </c>
      <c r="I526" s="239"/>
      <c r="J526" s="235"/>
      <c r="K526" s="235"/>
      <c r="L526" s="240"/>
      <c r="M526" s="241"/>
      <c r="N526" s="242"/>
      <c r="O526" s="242"/>
      <c r="P526" s="242"/>
      <c r="Q526" s="242"/>
      <c r="R526" s="242"/>
      <c r="S526" s="242"/>
      <c r="T526" s="243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44" t="s">
        <v>142</v>
      </c>
      <c r="AU526" s="244" t="s">
        <v>81</v>
      </c>
      <c r="AV526" s="14" t="s">
        <v>81</v>
      </c>
      <c r="AW526" s="14" t="s">
        <v>33</v>
      </c>
      <c r="AX526" s="14" t="s">
        <v>72</v>
      </c>
      <c r="AY526" s="244" t="s">
        <v>132</v>
      </c>
    </row>
    <row r="527" s="16" customFormat="1">
      <c r="A527" s="16"/>
      <c r="B527" s="256"/>
      <c r="C527" s="257"/>
      <c r="D527" s="225" t="s">
        <v>142</v>
      </c>
      <c r="E527" s="258" t="s">
        <v>19</v>
      </c>
      <c r="F527" s="259" t="s">
        <v>286</v>
      </c>
      <c r="G527" s="257"/>
      <c r="H527" s="260">
        <v>345.54700000000003</v>
      </c>
      <c r="I527" s="261"/>
      <c r="J527" s="257"/>
      <c r="K527" s="257"/>
      <c r="L527" s="262"/>
      <c r="M527" s="263"/>
      <c r="N527" s="264"/>
      <c r="O527" s="264"/>
      <c r="P527" s="264"/>
      <c r="Q527" s="264"/>
      <c r="R527" s="264"/>
      <c r="S527" s="264"/>
      <c r="T527" s="265"/>
      <c r="U527" s="16"/>
      <c r="V527" s="16"/>
      <c r="W527" s="16"/>
      <c r="X527" s="16"/>
      <c r="Y527" s="16"/>
      <c r="Z527" s="16"/>
      <c r="AA527" s="16"/>
      <c r="AB527" s="16"/>
      <c r="AC527" s="16"/>
      <c r="AD527" s="16"/>
      <c r="AE527" s="16"/>
      <c r="AT527" s="266" t="s">
        <v>142</v>
      </c>
      <c r="AU527" s="266" t="s">
        <v>81</v>
      </c>
      <c r="AV527" s="16" t="s">
        <v>84</v>
      </c>
      <c r="AW527" s="16" t="s">
        <v>33</v>
      </c>
      <c r="AX527" s="16" t="s">
        <v>72</v>
      </c>
      <c r="AY527" s="266" t="s">
        <v>132</v>
      </c>
    </row>
    <row r="528" s="13" customFormat="1">
      <c r="A528" s="13"/>
      <c r="B528" s="223"/>
      <c r="C528" s="224"/>
      <c r="D528" s="225" t="s">
        <v>142</v>
      </c>
      <c r="E528" s="226" t="s">
        <v>19</v>
      </c>
      <c r="F528" s="227" t="s">
        <v>287</v>
      </c>
      <c r="G528" s="224"/>
      <c r="H528" s="226" t="s">
        <v>19</v>
      </c>
      <c r="I528" s="228"/>
      <c r="J528" s="224"/>
      <c r="K528" s="224"/>
      <c r="L528" s="229"/>
      <c r="M528" s="230"/>
      <c r="N528" s="231"/>
      <c r="O528" s="231"/>
      <c r="P528" s="231"/>
      <c r="Q528" s="231"/>
      <c r="R528" s="231"/>
      <c r="S528" s="231"/>
      <c r="T528" s="232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33" t="s">
        <v>142</v>
      </c>
      <c r="AU528" s="233" t="s">
        <v>81</v>
      </c>
      <c r="AV528" s="13" t="s">
        <v>77</v>
      </c>
      <c r="AW528" s="13" t="s">
        <v>33</v>
      </c>
      <c r="AX528" s="13" t="s">
        <v>72</v>
      </c>
      <c r="AY528" s="233" t="s">
        <v>132</v>
      </c>
    </row>
    <row r="529" s="13" customFormat="1">
      <c r="A529" s="13"/>
      <c r="B529" s="223"/>
      <c r="C529" s="224"/>
      <c r="D529" s="225" t="s">
        <v>142</v>
      </c>
      <c r="E529" s="226" t="s">
        <v>19</v>
      </c>
      <c r="F529" s="227" t="s">
        <v>288</v>
      </c>
      <c r="G529" s="224"/>
      <c r="H529" s="226" t="s">
        <v>19</v>
      </c>
      <c r="I529" s="228"/>
      <c r="J529" s="224"/>
      <c r="K529" s="224"/>
      <c r="L529" s="229"/>
      <c r="M529" s="230"/>
      <c r="N529" s="231"/>
      <c r="O529" s="231"/>
      <c r="P529" s="231"/>
      <c r="Q529" s="231"/>
      <c r="R529" s="231"/>
      <c r="S529" s="231"/>
      <c r="T529" s="232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33" t="s">
        <v>142</v>
      </c>
      <c r="AU529" s="233" t="s">
        <v>81</v>
      </c>
      <c r="AV529" s="13" t="s">
        <v>77</v>
      </c>
      <c r="AW529" s="13" t="s">
        <v>33</v>
      </c>
      <c r="AX529" s="13" t="s">
        <v>72</v>
      </c>
      <c r="AY529" s="233" t="s">
        <v>132</v>
      </c>
    </row>
    <row r="530" s="14" customFormat="1">
      <c r="A530" s="14"/>
      <c r="B530" s="234"/>
      <c r="C530" s="235"/>
      <c r="D530" s="225" t="s">
        <v>142</v>
      </c>
      <c r="E530" s="236" t="s">
        <v>19</v>
      </c>
      <c r="F530" s="237" t="s">
        <v>289</v>
      </c>
      <c r="G530" s="235"/>
      <c r="H530" s="238">
        <v>9.2010000000000005</v>
      </c>
      <c r="I530" s="239"/>
      <c r="J530" s="235"/>
      <c r="K530" s="235"/>
      <c r="L530" s="240"/>
      <c r="M530" s="241"/>
      <c r="N530" s="242"/>
      <c r="O530" s="242"/>
      <c r="P530" s="242"/>
      <c r="Q530" s="242"/>
      <c r="R530" s="242"/>
      <c r="S530" s="242"/>
      <c r="T530" s="243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44" t="s">
        <v>142</v>
      </c>
      <c r="AU530" s="244" t="s">
        <v>81</v>
      </c>
      <c r="AV530" s="14" t="s">
        <v>81</v>
      </c>
      <c r="AW530" s="14" t="s">
        <v>33</v>
      </c>
      <c r="AX530" s="14" t="s">
        <v>72</v>
      </c>
      <c r="AY530" s="244" t="s">
        <v>132</v>
      </c>
    </row>
    <row r="531" s="13" customFormat="1">
      <c r="A531" s="13"/>
      <c r="B531" s="223"/>
      <c r="C531" s="224"/>
      <c r="D531" s="225" t="s">
        <v>142</v>
      </c>
      <c r="E531" s="226" t="s">
        <v>19</v>
      </c>
      <c r="F531" s="227" t="s">
        <v>323</v>
      </c>
      <c r="G531" s="224"/>
      <c r="H531" s="226" t="s">
        <v>19</v>
      </c>
      <c r="I531" s="228"/>
      <c r="J531" s="224"/>
      <c r="K531" s="224"/>
      <c r="L531" s="229"/>
      <c r="M531" s="230"/>
      <c r="N531" s="231"/>
      <c r="O531" s="231"/>
      <c r="P531" s="231"/>
      <c r="Q531" s="231"/>
      <c r="R531" s="231"/>
      <c r="S531" s="231"/>
      <c r="T531" s="232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33" t="s">
        <v>142</v>
      </c>
      <c r="AU531" s="233" t="s">
        <v>81</v>
      </c>
      <c r="AV531" s="13" t="s">
        <v>77</v>
      </c>
      <c r="AW531" s="13" t="s">
        <v>33</v>
      </c>
      <c r="AX531" s="13" t="s">
        <v>72</v>
      </c>
      <c r="AY531" s="233" t="s">
        <v>132</v>
      </c>
    </row>
    <row r="532" s="13" customFormat="1">
      <c r="A532" s="13"/>
      <c r="B532" s="223"/>
      <c r="C532" s="224"/>
      <c r="D532" s="225" t="s">
        <v>142</v>
      </c>
      <c r="E532" s="226" t="s">
        <v>19</v>
      </c>
      <c r="F532" s="227" t="s">
        <v>290</v>
      </c>
      <c r="G532" s="224"/>
      <c r="H532" s="226" t="s">
        <v>19</v>
      </c>
      <c r="I532" s="228"/>
      <c r="J532" s="224"/>
      <c r="K532" s="224"/>
      <c r="L532" s="229"/>
      <c r="M532" s="230"/>
      <c r="N532" s="231"/>
      <c r="O532" s="231"/>
      <c r="P532" s="231"/>
      <c r="Q532" s="231"/>
      <c r="R532" s="231"/>
      <c r="S532" s="231"/>
      <c r="T532" s="232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33" t="s">
        <v>142</v>
      </c>
      <c r="AU532" s="233" t="s">
        <v>81</v>
      </c>
      <c r="AV532" s="13" t="s">
        <v>77</v>
      </c>
      <c r="AW532" s="13" t="s">
        <v>33</v>
      </c>
      <c r="AX532" s="13" t="s">
        <v>72</v>
      </c>
      <c r="AY532" s="233" t="s">
        <v>132</v>
      </c>
    </row>
    <row r="533" s="14" customFormat="1">
      <c r="A533" s="14"/>
      <c r="B533" s="234"/>
      <c r="C533" s="235"/>
      <c r="D533" s="225" t="s">
        <v>142</v>
      </c>
      <c r="E533" s="236" t="s">
        <v>19</v>
      </c>
      <c r="F533" s="237" t="s">
        <v>291</v>
      </c>
      <c r="G533" s="235"/>
      <c r="H533" s="238">
        <v>4.5860000000000003</v>
      </c>
      <c r="I533" s="239"/>
      <c r="J533" s="235"/>
      <c r="K533" s="235"/>
      <c r="L533" s="240"/>
      <c r="M533" s="241"/>
      <c r="N533" s="242"/>
      <c r="O533" s="242"/>
      <c r="P533" s="242"/>
      <c r="Q533" s="242"/>
      <c r="R533" s="242"/>
      <c r="S533" s="242"/>
      <c r="T533" s="243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44" t="s">
        <v>142</v>
      </c>
      <c r="AU533" s="244" t="s">
        <v>81</v>
      </c>
      <c r="AV533" s="14" t="s">
        <v>81</v>
      </c>
      <c r="AW533" s="14" t="s">
        <v>33</v>
      </c>
      <c r="AX533" s="14" t="s">
        <v>72</v>
      </c>
      <c r="AY533" s="244" t="s">
        <v>132</v>
      </c>
    </row>
    <row r="534" s="16" customFormat="1">
      <c r="A534" s="16"/>
      <c r="B534" s="256"/>
      <c r="C534" s="257"/>
      <c r="D534" s="225" t="s">
        <v>142</v>
      </c>
      <c r="E534" s="258" t="s">
        <v>19</v>
      </c>
      <c r="F534" s="259" t="s">
        <v>286</v>
      </c>
      <c r="G534" s="257"/>
      <c r="H534" s="260">
        <v>13.787000000000001</v>
      </c>
      <c r="I534" s="261"/>
      <c r="J534" s="257"/>
      <c r="K534" s="257"/>
      <c r="L534" s="262"/>
      <c r="M534" s="263"/>
      <c r="N534" s="264"/>
      <c r="O534" s="264"/>
      <c r="P534" s="264"/>
      <c r="Q534" s="264"/>
      <c r="R534" s="264"/>
      <c r="S534" s="264"/>
      <c r="T534" s="265"/>
      <c r="U534" s="16"/>
      <c r="V534" s="16"/>
      <c r="W534" s="16"/>
      <c r="X534" s="16"/>
      <c r="Y534" s="16"/>
      <c r="Z534" s="16"/>
      <c r="AA534" s="16"/>
      <c r="AB534" s="16"/>
      <c r="AC534" s="16"/>
      <c r="AD534" s="16"/>
      <c r="AE534" s="16"/>
      <c r="AT534" s="266" t="s">
        <v>142</v>
      </c>
      <c r="AU534" s="266" t="s">
        <v>81</v>
      </c>
      <c r="AV534" s="16" t="s">
        <v>84</v>
      </c>
      <c r="AW534" s="16" t="s">
        <v>33</v>
      </c>
      <c r="AX534" s="16" t="s">
        <v>72</v>
      </c>
      <c r="AY534" s="266" t="s">
        <v>132</v>
      </c>
    </row>
    <row r="535" s="15" customFormat="1">
      <c r="A535" s="15"/>
      <c r="B535" s="245"/>
      <c r="C535" s="246"/>
      <c r="D535" s="225" t="s">
        <v>142</v>
      </c>
      <c r="E535" s="247" t="s">
        <v>19</v>
      </c>
      <c r="F535" s="248" t="s">
        <v>152</v>
      </c>
      <c r="G535" s="246"/>
      <c r="H535" s="249">
        <v>359.334</v>
      </c>
      <c r="I535" s="250"/>
      <c r="J535" s="246"/>
      <c r="K535" s="246"/>
      <c r="L535" s="251"/>
      <c r="M535" s="252"/>
      <c r="N535" s="253"/>
      <c r="O535" s="253"/>
      <c r="P535" s="253"/>
      <c r="Q535" s="253"/>
      <c r="R535" s="253"/>
      <c r="S535" s="253"/>
      <c r="T535" s="254"/>
      <c r="U535" s="15"/>
      <c r="V535" s="15"/>
      <c r="W535" s="15"/>
      <c r="X535" s="15"/>
      <c r="Y535" s="15"/>
      <c r="Z535" s="15"/>
      <c r="AA535" s="15"/>
      <c r="AB535" s="15"/>
      <c r="AC535" s="15"/>
      <c r="AD535" s="15"/>
      <c r="AE535" s="15"/>
      <c r="AT535" s="255" t="s">
        <v>142</v>
      </c>
      <c r="AU535" s="255" t="s">
        <v>81</v>
      </c>
      <c r="AV535" s="15" t="s">
        <v>87</v>
      </c>
      <c r="AW535" s="15" t="s">
        <v>33</v>
      </c>
      <c r="AX535" s="15" t="s">
        <v>77</v>
      </c>
      <c r="AY535" s="255" t="s">
        <v>132</v>
      </c>
    </row>
    <row r="536" s="2" customFormat="1" ht="24.15" customHeight="1">
      <c r="A536" s="39"/>
      <c r="B536" s="40"/>
      <c r="C536" s="205" t="s">
        <v>472</v>
      </c>
      <c r="D536" s="205" t="s">
        <v>134</v>
      </c>
      <c r="E536" s="206" t="s">
        <v>473</v>
      </c>
      <c r="F536" s="207" t="s">
        <v>474</v>
      </c>
      <c r="G536" s="208" t="s">
        <v>475</v>
      </c>
      <c r="H536" s="209">
        <v>100</v>
      </c>
      <c r="I536" s="210"/>
      <c r="J536" s="211">
        <f>ROUND(I536*H536,2)</f>
        <v>0</v>
      </c>
      <c r="K536" s="207" t="s">
        <v>19</v>
      </c>
      <c r="L536" s="45"/>
      <c r="M536" s="212" t="s">
        <v>19</v>
      </c>
      <c r="N536" s="213" t="s">
        <v>43</v>
      </c>
      <c r="O536" s="85"/>
      <c r="P536" s="214">
        <f>O536*H536</f>
        <v>0</v>
      </c>
      <c r="Q536" s="214">
        <v>0</v>
      </c>
      <c r="R536" s="214">
        <f>Q536*H536</f>
        <v>0</v>
      </c>
      <c r="S536" s="214">
        <v>0</v>
      </c>
      <c r="T536" s="215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16" t="s">
        <v>87</v>
      </c>
      <c r="AT536" s="216" t="s">
        <v>134</v>
      </c>
      <c r="AU536" s="216" t="s">
        <v>81</v>
      </c>
      <c r="AY536" s="18" t="s">
        <v>132</v>
      </c>
      <c r="BE536" s="217">
        <f>IF(N536="základní",J536,0)</f>
        <v>0</v>
      </c>
      <c r="BF536" s="217">
        <f>IF(N536="snížená",J536,0)</f>
        <v>0</v>
      </c>
      <c r="BG536" s="217">
        <f>IF(N536="zákl. přenesená",J536,0)</f>
        <v>0</v>
      </c>
      <c r="BH536" s="217">
        <f>IF(N536="sníž. přenesená",J536,0)</f>
        <v>0</v>
      </c>
      <c r="BI536" s="217">
        <f>IF(N536="nulová",J536,0)</f>
        <v>0</v>
      </c>
      <c r="BJ536" s="18" t="s">
        <v>77</v>
      </c>
      <c r="BK536" s="217">
        <f>ROUND(I536*H536,2)</f>
        <v>0</v>
      </c>
      <c r="BL536" s="18" t="s">
        <v>87</v>
      </c>
      <c r="BM536" s="216" t="s">
        <v>476</v>
      </c>
    </row>
    <row r="537" s="2" customFormat="1" ht="24.15" customHeight="1">
      <c r="A537" s="39"/>
      <c r="B537" s="40"/>
      <c r="C537" s="205" t="s">
        <v>477</v>
      </c>
      <c r="D537" s="205" t="s">
        <v>134</v>
      </c>
      <c r="E537" s="206" t="s">
        <v>478</v>
      </c>
      <c r="F537" s="207" t="s">
        <v>479</v>
      </c>
      <c r="G537" s="208" t="s">
        <v>155</v>
      </c>
      <c r="H537" s="209">
        <v>50</v>
      </c>
      <c r="I537" s="210"/>
      <c r="J537" s="211">
        <f>ROUND(I537*H537,2)</f>
        <v>0</v>
      </c>
      <c r="K537" s="207" t="s">
        <v>19</v>
      </c>
      <c r="L537" s="45"/>
      <c r="M537" s="212" t="s">
        <v>19</v>
      </c>
      <c r="N537" s="213" t="s">
        <v>43</v>
      </c>
      <c r="O537" s="85"/>
      <c r="P537" s="214">
        <f>O537*H537</f>
        <v>0</v>
      </c>
      <c r="Q537" s="214">
        <v>0</v>
      </c>
      <c r="R537" s="214">
        <f>Q537*H537</f>
        <v>0</v>
      </c>
      <c r="S537" s="214">
        <v>0</v>
      </c>
      <c r="T537" s="215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16" t="s">
        <v>87</v>
      </c>
      <c r="AT537" s="216" t="s">
        <v>134</v>
      </c>
      <c r="AU537" s="216" t="s">
        <v>81</v>
      </c>
      <c r="AY537" s="18" t="s">
        <v>132</v>
      </c>
      <c r="BE537" s="217">
        <f>IF(N537="základní",J537,0)</f>
        <v>0</v>
      </c>
      <c r="BF537" s="217">
        <f>IF(N537="snížená",J537,0)</f>
        <v>0</v>
      </c>
      <c r="BG537" s="217">
        <f>IF(N537="zákl. přenesená",J537,0)</f>
        <v>0</v>
      </c>
      <c r="BH537" s="217">
        <f>IF(N537="sníž. přenesená",J537,0)</f>
        <v>0</v>
      </c>
      <c r="BI537" s="217">
        <f>IF(N537="nulová",J537,0)</f>
        <v>0</v>
      </c>
      <c r="BJ537" s="18" t="s">
        <v>77</v>
      </c>
      <c r="BK537" s="217">
        <f>ROUND(I537*H537,2)</f>
        <v>0</v>
      </c>
      <c r="BL537" s="18" t="s">
        <v>87</v>
      </c>
      <c r="BM537" s="216" t="s">
        <v>480</v>
      </c>
    </row>
    <row r="538" s="2" customFormat="1" ht="33" customHeight="1">
      <c r="A538" s="39"/>
      <c r="B538" s="40"/>
      <c r="C538" s="205" t="s">
        <v>481</v>
      </c>
      <c r="D538" s="205" t="s">
        <v>134</v>
      </c>
      <c r="E538" s="206" t="s">
        <v>482</v>
      </c>
      <c r="F538" s="207" t="s">
        <v>483</v>
      </c>
      <c r="G538" s="208" t="s">
        <v>155</v>
      </c>
      <c r="H538" s="209">
        <v>300</v>
      </c>
      <c r="I538" s="210"/>
      <c r="J538" s="211">
        <f>ROUND(I538*H538,2)</f>
        <v>0</v>
      </c>
      <c r="K538" s="207" t="s">
        <v>19</v>
      </c>
      <c r="L538" s="45"/>
      <c r="M538" s="212" t="s">
        <v>19</v>
      </c>
      <c r="N538" s="213" t="s">
        <v>43</v>
      </c>
      <c r="O538" s="85"/>
      <c r="P538" s="214">
        <f>O538*H538</f>
        <v>0</v>
      </c>
      <c r="Q538" s="214">
        <v>0</v>
      </c>
      <c r="R538" s="214">
        <f>Q538*H538</f>
        <v>0</v>
      </c>
      <c r="S538" s="214">
        <v>0</v>
      </c>
      <c r="T538" s="215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16" t="s">
        <v>87</v>
      </c>
      <c r="AT538" s="216" t="s">
        <v>134</v>
      </c>
      <c r="AU538" s="216" t="s">
        <v>81</v>
      </c>
      <c r="AY538" s="18" t="s">
        <v>132</v>
      </c>
      <c r="BE538" s="217">
        <f>IF(N538="základní",J538,0)</f>
        <v>0</v>
      </c>
      <c r="BF538" s="217">
        <f>IF(N538="snížená",J538,0)</f>
        <v>0</v>
      </c>
      <c r="BG538" s="217">
        <f>IF(N538="zákl. přenesená",J538,0)</f>
        <v>0</v>
      </c>
      <c r="BH538" s="217">
        <f>IF(N538="sníž. přenesená",J538,0)</f>
        <v>0</v>
      </c>
      <c r="BI538" s="217">
        <f>IF(N538="nulová",J538,0)</f>
        <v>0</v>
      </c>
      <c r="BJ538" s="18" t="s">
        <v>77</v>
      </c>
      <c r="BK538" s="217">
        <f>ROUND(I538*H538,2)</f>
        <v>0</v>
      </c>
      <c r="BL538" s="18" t="s">
        <v>87</v>
      </c>
      <c r="BM538" s="216" t="s">
        <v>484</v>
      </c>
    </row>
    <row r="539" s="12" customFormat="1" ht="22.8" customHeight="1">
      <c r="A539" s="12"/>
      <c r="B539" s="189"/>
      <c r="C539" s="190"/>
      <c r="D539" s="191" t="s">
        <v>71</v>
      </c>
      <c r="E539" s="203" t="s">
        <v>485</v>
      </c>
      <c r="F539" s="203" t="s">
        <v>486</v>
      </c>
      <c r="G539" s="190"/>
      <c r="H539" s="190"/>
      <c r="I539" s="193"/>
      <c r="J539" s="204">
        <f>BK539</f>
        <v>0</v>
      </c>
      <c r="K539" s="190"/>
      <c r="L539" s="195"/>
      <c r="M539" s="196"/>
      <c r="N539" s="197"/>
      <c r="O539" s="197"/>
      <c r="P539" s="198">
        <f>SUM(P540:P563)</f>
        <v>0</v>
      </c>
      <c r="Q539" s="197"/>
      <c r="R539" s="198">
        <f>SUM(R540:R563)</f>
        <v>0</v>
      </c>
      <c r="S539" s="197"/>
      <c r="T539" s="199">
        <f>SUM(T540:T563)</f>
        <v>0</v>
      </c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R539" s="200" t="s">
        <v>77</v>
      </c>
      <c r="AT539" s="201" t="s">
        <v>71</v>
      </c>
      <c r="AU539" s="201" t="s">
        <v>77</v>
      </c>
      <c r="AY539" s="200" t="s">
        <v>132</v>
      </c>
      <c r="BK539" s="202">
        <f>SUM(BK540:BK563)</f>
        <v>0</v>
      </c>
    </row>
    <row r="540" s="2" customFormat="1" ht="37.8" customHeight="1">
      <c r="A540" s="39"/>
      <c r="B540" s="40"/>
      <c r="C540" s="205" t="s">
        <v>487</v>
      </c>
      <c r="D540" s="205" t="s">
        <v>134</v>
      </c>
      <c r="E540" s="206" t="s">
        <v>488</v>
      </c>
      <c r="F540" s="207" t="s">
        <v>489</v>
      </c>
      <c r="G540" s="208" t="s">
        <v>490</v>
      </c>
      <c r="H540" s="209">
        <v>201.57400000000001</v>
      </c>
      <c r="I540" s="210"/>
      <c r="J540" s="211">
        <f>ROUND(I540*H540,2)</f>
        <v>0</v>
      </c>
      <c r="K540" s="207" t="s">
        <v>138</v>
      </c>
      <c r="L540" s="45"/>
      <c r="M540" s="212" t="s">
        <v>19</v>
      </c>
      <c r="N540" s="213" t="s">
        <v>43</v>
      </c>
      <c r="O540" s="85"/>
      <c r="P540" s="214">
        <f>O540*H540</f>
        <v>0</v>
      </c>
      <c r="Q540" s="214">
        <v>0</v>
      </c>
      <c r="R540" s="214">
        <f>Q540*H540</f>
        <v>0</v>
      </c>
      <c r="S540" s="214">
        <v>0</v>
      </c>
      <c r="T540" s="215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16" t="s">
        <v>87</v>
      </c>
      <c r="AT540" s="216" t="s">
        <v>134</v>
      </c>
      <c r="AU540" s="216" t="s">
        <v>81</v>
      </c>
      <c r="AY540" s="18" t="s">
        <v>132</v>
      </c>
      <c r="BE540" s="217">
        <f>IF(N540="základní",J540,0)</f>
        <v>0</v>
      </c>
      <c r="BF540" s="217">
        <f>IF(N540="snížená",J540,0)</f>
        <v>0</v>
      </c>
      <c r="BG540" s="217">
        <f>IF(N540="zákl. přenesená",J540,0)</f>
        <v>0</v>
      </c>
      <c r="BH540" s="217">
        <f>IF(N540="sníž. přenesená",J540,0)</f>
        <v>0</v>
      </c>
      <c r="BI540" s="217">
        <f>IF(N540="nulová",J540,0)</f>
        <v>0</v>
      </c>
      <c r="BJ540" s="18" t="s">
        <v>77</v>
      </c>
      <c r="BK540" s="217">
        <f>ROUND(I540*H540,2)</f>
        <v>0</v>
      </c>
      <c r="BL540" s="18" t="s">
        <v>87</v>
      </c>
      <c r="BM540" s="216" t="s">
        <v>491</v>
      </c>
    </row>
    <row r="541" s="2" customFormat="1">
      <c r="A541" s="39"/>
      <c r="B541" s="40"/>
      <c r="C541" s="41"/>
      <c r="D541" s="218" t="s">
        <v>140</v>
      </c>
      <c r="E541" s="41"/>
      <c r="F541" s="219" t="s">
        <v>492</v>
      </c>
      <c r="G541" s="41"/>
      <c r="H541" s="41"/>
      <c r="I541" s="220"/>
      <c r="J541" s="41"/>
      <c r="K541" s="41"/>
      <c r="L541" s="45"/>
      <c r="M541" s="221"/>
      <c r="N541" s="222"/>
      <c r="O541" s="85"/>
      <c r="P541" s="85"/>
      <c r="Q541" s="85"/>
      <c r="R541" s="85"/>
      <c r="S541" s="85"/>
      <c r="T541" s="86"/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T541" s="18" t="s">
        <v>140</v>
      </c>
      <c r="AU541" s="18" t="s">
        <v>81</v>
      </c>
    </row>
    <row r="542" s="2" customFormat="1" ht="62.7" customHeight="1">
      <c r="A542" s="39"/>
      <c r="B542" s="40"/>
      <c r="C542" s="205" t="s">
        <v>493</v>
      </c>
      <c r="D542" s="205" t="s">
        <v>134</v>
      </c>
      <c r="E542" s="206" t="s">
        <v>494</v>
      </c>
      <c r="F542" s="207" t="s">
        <v>495</v>
      </c>
      <c r="G542" s="208" t="s">
        <v>490</v>
      </c>
      <c r="H542" s="209">
        <v>125</v>
      </c>
      <c r="I542" s="210"/>
      <c r="J542" s="211">
        <f>ROUND(I542*H542,2)</f>
        <v>0</v>
      </c>
      <c r="K542" s="207" t="s">
        <v>138</v>
      </c>
      <c r="L542" s="45"/>
      <c r="M542" s="212" t="s">
        <v>19</v>
      </c>
      <c r="N542" s="213" t="s">
        <v>43</v>
      </c>
      <c r="O542" s="85"/>
      <c r="P542" s="214">
        <f>O542*H542</f>
        <v>0</v>
      </c>
      <c r="Q542" s="214">
        <v>0</v>
      </c>
      <c r="R542" s="214">
        <f>Q542*H542</f>
        <v>0</v>
      </c>
      <c r="S542" s="214">
        <v>0</v>
      </c>
      <c r="T542" s="215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16" t="s">
        <v>87</v>
      </c>
      <c r="AT542" s="216" t="s">
        <v>134</v>
      </c>
      <c r="AU542" s="216" t="s">
        <v>81</v>
      </c>
      <c r="AY542" s="18" t="s">
        <v>132</v>
      </c>
      <c r="BE542" s="217">
        <f>IF(N542="základní",J542,0)</f>
        <v>0</v>
      </c>
      <c r="BF542" s="217">
        <f>IF(N542="snížená",J542,0)</f>
        <v>0</v>
      </c>
      <c r="BG542" s="217">
        <f>IF(N542="zákl. přenesená",J542,0)</f>
        <v>0</v>
      </c>
      <c r="BH542" s="217">
        <f>IF(N542="sníž. přenesená",J542,0)</f>
        <v>0</v>
      </c>
      <c r="BI542" s="217">
        <f>IF(N542="nulová",J542,0)</f>
        <v>0</v>
      </c>
      <c r="BJ542" s="18" t="s">
        <v>77</v>
      </c>
      <c r="BK542" s="217">
        <f>ROUND(I542*H542,2)</f>
        <v>0</v>
      </c>
      <c r="BL542" s="18" t="s">
        <v>87</v>
      </c>
      <c r="BM542" s="216" t="s">
        <v>496</v>
      </c>
    </row>
    <row r="543" s="2" customFormat="1">
      <c r="A543" s="39"/>
      <c r="B543" s="40"/>
      <c r="C543" s="41"/>
      <c r="D543" s="218" t="s">
        <v>140</v>
      </c>
      <c r="E543" s="41"/>
      <c r="F543" s="219" t="s">
        <v>497</v>
      </c>
      <c r="G543" s="41"/>
      <c r="H543" s="41"/>
      <c r="I543" s="220"/>
      <c r="J543" s="41"/>
      <c r="K543" s="41"/>
      <c r="L543" s="45"/>
      <c r="M543" s="221"/>
      <c r="N543" s="222"/>
      <c r="O543" s="85"/>
      <c r="P543" s="85"/>
      <c r="Q543" s="85"/>
      <c r="R543" s="85"/>
      <c r="S543" s="85"/>
      <c r="T543" s="86"/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T543" s="18" t="s">
        <v>140</v>
      </c>
      <c r="AU543" s="18" t="s">
        <v>81</v>
      </c>
    </row>
    <row r="544" s="13" customFormat="1">
      <c r="A544" s="13"/>
      <c r="B544" s="223"/>
      <c r="C544" s="224"/>
      <c r="D544" s="225" t="s">
        <v>142</v>
      </c>
      <c r="E544" s="226" t="s">
        <v>19</v>
      </c>
      <c r="F544" s="227" t="s">
        <v>498</v>
      </c>
      <c r="G544" s="224"/>
      <c r="H544" s="226" t="s">
        <v>19</v>
      </c>
      <c r="I544" s="228"/>
      <c r="J544" s="224"/>
      <c r="K544" s="224"/>
      <c r="L544" s="229"/>
      <c r="M544" s="230"/>
      <c r="N544" s="231"/>
      <c r="O544" s="231"/>
      <c r="P544" s="231"/>
      <c r="Q544" s="231"/>
      <c r="R544" s="231"/>
      <c r="S544" s="231"/>
      <c r="T544" s="232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33" t="s">
        <v>142</v>
      </c>
      <c r="AU544" s="233" t="s">
        <v>81</v>
      </c>
      <c r="AV544" s="13" t="s">
        <v>77</v>
      </c>
      <c r="AW544" s="13" t="s">
        <v>33</v>
      </c>
      <c r="AX544" s="13" t="s">
        <v>72</v>
      </c>
      <c r="AY544" s="233" t="s">
        <v>132</v>
      </c>
    </row>
    <row r="545" s="14" customFormat="1">
      <c r="A545" s="14"/>
      <c r="B545" s="234"/>
      <c r="C545" s="235"/>
      <c r="D545" s="225" t="s">
        <v>142</v>
      </c>
      <c r="E545" s="236" t="s">
        <v>19</v>
      </c>
      <c r="F545" s="237" t="s">
        <v>499</v>
      </c>
      <c r="G545" s="235"/>
      <c r="H545" s="238">
        <v>125</v>
      </c>
      <c r="I545" s="239"/>
      <c r="J545" s="235"/>
      <c r="K545" s="235"/>
      <c r="L545" s="240"/>
      <c r="M545" s="241"/>
      <c r="N545" s="242"/>
      <c r="O545" s="242"/>
      <c r="P545" s="242"/>
      <c r="Q545" s="242"/>
      <c r="R545" s="242"/>
      <c r="S545" s="242"/>
      <c r="T545" s="243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44" t="s">
        <v>142</v>
      </c>
      <c r="AU545" s="244" t="s">
        <v>81</v>
      </c>
      <c r="AV545" s="14" t="s">
        <v>81</v>
      </c>
      <c r="AW545" s="14" t="s">
        <v>33</v>
      </c>
      <c r="AX545" s="14" t="s">
        <v>72</v>
      </c>
      <c r="AY545" s="244" t="s">
        <v>132</v>
      </c>
    </row>
    <row r="546" s="15" customFormat="1">
      <c r="A546" s="15"/>
      <c r="B546" s="245"/>
      <c r="C546" s="246"/>
      <c r="D546" s="225" t="s">
        <v>142</v>
      </c>
      <c r="E546" s="247" t="s">
        <v>19</v>
      </c>
      <c r="F546" s="248" t="s">
        <v>152</v>
      </c>
      <c r="G546" s="246"/>
      <c r="H546" s="249">
        <v>125</v>
      </c>
      <c r="I546" s="250"/>
      <c r="J546" s="246"/>
      <c r="K546" s="246"/>
      <c r="L546" s="251"/>
      <c r="M546" s="252"/>
      <c r="N546" s="253"/>
      <c r="O546" s="253"/>
      <c r="P546" s="253"/>
      <c r="Q546" s="253"/>
      <c r="R546" s="253"/>
      <c r="S546" s="253"/>
      <c r="T546" s="254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T546" s="255" t="s">
        <v>142</v>
      </c>
      <c r="AU546" s="255" t="s">
        <v>81</v>
      </c>
      <c r="AV546" s="15" t="s">
        <v>87</v>
      </c>
      <c r="AW546" s="15" t="s">
        <v>33</v>
      </c>
      <c r="AX546" s="15" t="s">
        <v>77</v>
      </c>
      <c r="AY546" s="255" t="s">
        <v>132</v>
      </c>
    </row>
    <row r="547" s="2" customFormat="1" ht="24.15" customHeight="1">
      <c r="A547" s="39"/>
      <c r="B547" s="40"/>
      <c r="C547" s="205" t="s">
        <v>500</v>
      </c>
      <c r="D547" s="205" t="s">
        <v>134</v>
      </c>
      <c r="E547" s="206" t="s">
        <v>501</v>
      </c>
      <c r="F547" s="207" t="s">
        <v>502</v>
      </c>
      <c r="G547" s="208" t="s">
        <v>302</v>
      </c>
      <c r="H547" s="209">
        <v>10</v>
      </c>
      <c r="I547" s="210"/>
      <c r="J547" s="211">
        <f>ROUND(I547*H547,2)</f>
        <v>0</v>
      </c>
      <c r="K547" s="207" t="s">
        <v>138</v>
      </c>
      <c r="L547" s="45"/>
      <c r="M547" s="212" t="s">
        <v>19</v>
      </c>
      <c r="N547" s="213" t="s">
        <v>43</v>
      </c>
      <c r="O547" s="85"/>
      <c r="P547" s="214">
        <f>O547*H547</f>
        <v>0</v>
      </c>
      <c r="Q547" s="214">
        <v>0</v>
      </c>
      <c r="R547" s="214">
        <f>Q547*H547</f>
        <v>0</v>
      </c>
      <c r="S547" s="214">
        <v>0</v>
      </c>
      <c r="T547" s="215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16" t="s">
        <v>87</v>
      </c>
      <c r="AT547" s="216" t="s">
        <v>134</v>
      </c>
      <c r="AU547" s="216" t="s">
        <v>81</v>
      </c>
      <c r="AY547" s="18" t="s">
        <v>132</v>
      </c>
      <c r="BE547" s="217">
        <f>IF(N547="základní",J547,0)</f>
        <v>0</v>
      </c>
      <c r="BF547" s="217">
        <f>IF(N547="snížená",J547,0)</f>
        <v>0</v>
      </c>
      <c r="BG547" s="217">
        <f>IF(N547="zákl. přenesená",J547,0)</f>
        <v>0</v>
      </c>
      <c r="BH547" s="217">
        <f>IF(N547="sníž. přenesená",J547,0)</f>
        <v>0</v>
      </c>
      <c r="BI547" s="217">
        <f>IF(N547="nulová",J547,0)</f>
        <v>0</v>
      </c>
      <c r="BJ547" s="18" t="s">
        <v>77</v>
      </c>
      <c r="BK547" s="217">
        <f>ROUND(I547*H547,2)</f>
        <v>0</v>
      </c>
      <c r="BL547" s="18" t="s">
        <v>87</v>
      </c>
      <c r="BM547" s="216" t="s">
        <v>503</v>
      </c>
    </row>
    <row r="548" s="2" customFormat="1">
      <c r="A548" s="39"/>
      <c r="B548" s="40"/>
      <c r="C548" s="41"/>
      <c r="D548" s="218" t="s">
        <v>140</v>
      </c>
      <c r="E548" s="41"/>
      <c r="F548" s="219" t="s">
        <v>504</v>
      </c>
      <c r="G548" s="41"/>
      <c r="H548" s="41"/>
      <c r="I548" s="220"/>
      <c r="J548" s="41"/>
      <c r="K548" s="41"/>
      <c r="L548" s="45"/>
      <c r="M548" s="221"/>
      <c r="N548" s="222"/>
      <c r="O548" s="85"/>
      <c r="P548" s="85"/>
      <c r="Q548" s="85"/>
      <c r="R548" s="85"/>
      <c r="S548" s="85"/>
      <c r="T548" s="86"/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T548" s="18" t="s">
        <v>140</v>
      </c>
      <c r="AU548" s="18" t="s">
        <v>81</v>
      </c>
    </row>
    <row r="549" s="14" customFormat="1">
      <c r="A549" s="14"/>
      <c r="B549" s="234"/>
      <c r="C549" s="235"/>
      <c r="D549" s="225" t="s">
        <v>142</v>
      </c>
      <c r="E549" s="236" t="s">
        <v>19</v>
      </c>
      <c r="F549" s="237" t="s">
        <v>505</v>
      </c>
      <c r="G549" s="235"/>
      <c r="H549" s="238">
        <v>10</v>
      </c>
      <c r="I549" s="239"/>
      <c r="J549" s="235"/>
      <c r="K549" s="235"/>
      <c r="L549" s="240"/>
      <c r="M549" s="241"/>
      <c r="N549" s="242"/>
      <c r="O549" s="242"/>
      <c r="P549" s="242"/>
      <c r="Q549" s="242"/>
      <c r="R549" s="242"/>
      <c r="S549" s="242"/>
      <c r="T549" s="243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44" t="s">
        <v>142</v>
      </c>
      <c r="AU549" s="244" t="s">
        <v>81</v>
      </c>
      <c r="AV549" s="14" t="s">
        <v>81</v>
      </c>
      <c r="AW549" s="14" t="s">
        <v>33</v>
      </c>
      <c r="AX549" s="14" t="s">
        <v>77</v>
      </c>
      <c r="AY549" s="244" t="s">
        <v>132</v>
      </c>
    </row>
    <row r="550" s="2" customFormat="1" ht="37.8" customHeight="1">
      <c r="A550" s="39"/>
      <c r="B550" s="40"/>
      <c r="C550" s="205" t="s">
        <v>506</v>
      </c>
      <c r="D550" s="205" t="s">
        <v>134</v>
      </c>
      <c r="E550" s="206" t="s">
        <v>507</v>
      </c>
      <c r="F550" s="207" t="s">
        <v>508</v>
      </c>
      <c r="G550" s="208" t="s">
        <v>302</v>
      </c>
      <c r="H550" s="209">
        <v>400</v>
      </c>
      <c r="I550" s="210"/>
      <c r="J550" s="211">
        <f>ROUND(I550*H550,2)</f>
        <v>0</v>
      </c>
      <c r="K550" s="207" t="s">
        <v>138</v>
      </c>
      <c r="L550" s="45"/>
      <c r="M550" s="212" t="s">
        <v>19</v>
      </c>
      <c r="N550" s="213" t="s">
        <v>43</v>
      </c>
      <c r="O550" s="85"/>
      <c r="P550" s="214">
        <f>O550*H550</f>
        <v>0</v>
      </c>
      <c r="Q550" s="214">
        <v>0</v>
      </c>
      <c r="R550" s="214">
        <f>Q550*H550</f>
        <v>0</v>
      </c>
      <c r="S550" s="214">
        <v>0</v>
      </c>
      <c r="T550" s="215">
        <f>S550*H550</f>
        <v>0</v>
      </c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R550" s="216" t="s">
        <v>87</v>
      </c>
      <c r="AT550" s="216" t="s">
        <v>134</v>
      </c>
      <c r="AU550" s="216" t="s">
        <v>81</v>
      </c>
      <c r="AY550" s="18" t="s">
        <v>132</v>
      </c>
      <c r="BE550" s="217">
        <f>IF(N550="základní",J550,0)</f>
        <v>0</v>
      </c>
      <c r="BF550" s="217">
        <f>IF(N550="snížená",J550,0)</f>
        <v>0</v>
      </c>
      <c r="BG550" s="217">
        <f>IF(N550="zákl. přenesená",J550,0)</f>
        <v>0</v>
      </c>
      <c r="BH550" s="217">
        <f>IF(N550="sníž. přenesená",J550,0)</f>
        <v>0</v>
      </c>
      <c r="BI550" s="217">
        <f>IF(N550="nulová",J550,0)</f>
        <v>0</v>
      </c>
      <c r="BJ550" s="18" t="s">
        <v>77</v>
      </c>
      <c r="BK550" s="217">
        <f>ROUND(I550*H550,2)</f>
        <v>0</v>
      </c>
      <c r="BL550" s="18" t="s">
        <v>87</v>
      </c>
      <c r="BM550" s="216" t="s">
        <v>509</v>
      </c>
    </row>
    <row r="551" s="2" customFormat="1">
      <c r="A551" s="39"/>
      <c r="B551" s="40"/>
      <c r="C551" s="41"/>
      <c r="D551" s="218" t="s">
        <v>140</v>
      </c>
      <c r="E551" s="41"/>
      <c r="F551" s="219" t="s">
        <v>510</v>
      </c>
      <c r="G551" s="41"/>
      <c r="H551" s="41"/>
      <c r="I551" s="220"/>
      <c r="J551" s="41"/>
      <c r="K551" s="41"/>
      <c r="L551" s="45"/>
      <c r="M551" s="221"/>
      <c r="N551" s="222"/>
      <c r="O551" s="85"/>
      <c r="P551" s="85"/>
      <c r="Q551" s="85"/>
      <c r="R551" s="85"/>
      <c r="S551" s="85"/>
      <c r="T551" s="86"/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T551" s="18" t="s">
        <v>140</v>
      </c>
      <c r="AU551" s="18" t="s">
        <v>81</v>
      </c>
    </row>
    <row r="552" s="14" customFormat="1">
      <c r="A552" s="14"/>
      <c r="B552" s="234"/>
      <c r="C552" s="235"/>
      <c r="D552" s="225" t="s">
        <v>142</v>
      </c>
      <c r="E552" s="236" t="s">
        <v>19</v>
      </c>
      <c r="F552" s="237" t="s">
        <v>511</v>
      </c>
      <c r="G552" s="235"/>
      <c r="H552" s="238">
        <v>400</v>
      </c>
      <c r="I552" s="239"/>
      <c r="J552" s="235"/>
      <c r="K552" s="235"/>
      <c r="L552" s="240"/>
      <c r="M552" s="241"/>
      <c r="N552" s="242"/>
      <c r="O552" s="242"/>
      <c r="P552" s="242"/>
      <c r="Q552" s="242"/>
      <c r="R552" s="242"/>
      <c r="S552" s="242"/>
      <c r="T552" s="243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44" t="s">
        <v>142</v>
      </c>
      <c r="AU552" s="244" t="s">
        <v>81</v>
      </c>
      <c r="AV552" s="14" t="s">
        <v>81</v>
      </c>
      <c r="AW552" s="14" t="s">
        <v>33</v>
      </c>
      <c r="AX552" s="14" t="s">
        <v>72</v>
      </c>
      <c r="AY552" s="244" t="s">
        <v>132</v>
      </c>
    </row>
    <row r="553" s="15" customFormat="1">
      <c r="A553" s="15"/>
      <c r="B553" s="245"/>
      <c r="C553" s="246"/>
      <c r="D553" s="225" t="s">
        <v>142</v>
      </c>
      <c r="E553" s="247" t="s">
        <v>19</v>
      </c>
      <c r="F553" s="248" t="s">
        <v>152</v>
      </c>
      <c r="G553" s="246"/>
      <c r="H553" s="249">
        <v>400</v>
      </c>
      <c r="I553" s="250"/>
      <c r="J553" s="246"/>
      <c r="K553" s="246"/>
      <c r="L553" s="251"/>
      <c r="M553" s="252"/>
      <c r="N553" s="253"/>
      <c r="O553" s="253"/>
      <c r="P553" s="253"/>
      <c r="Q553" s="253"/>
      <c r="R553" s="253"/>
      <c r="S553" s="253"/>
      <c r="T553" s="254"/>
      <c r="U553" s="15"/>
      <c r="V553" s="15"/>
      <c r="W553" s="15"/>
      <c r="X553" s="15"/>
      <c r="Y553" s="15"/>
      <c r="Z553" s="15"/>
      <c r="AA553" s="15"/>
      <c r="AB553" s="15"/>
      <c r="AC553" s="15"/>
      <c r="AD553" s="15"/>
      <c r="AE553" s="15"/>
      <c r="AT553" s="255" t="s">
        <v>142</v>
      </c>
      <c r="AU553" s="255" t="s">
        <v>81</v>
      </c>
      <c r="AV553" s="15" t="s">
        <v>87</v>
      </c>
      <c r="AW553" s="15" t="s">
        <v>33</v>
      </c>
      <c r="AX553" s="15" t="s">
        <v>77</v>
      </c>
      <c r="AY553" s="255" t="s">
        <v>132</v>
      </c>
    </row>
    <row r="554" s="2" customFormat="1" ht="33" customHeight="1">
      <c r="A554" s="39"/>
      <c r="B554" s="40"/>
      <c r="C554" s="205" t="s">
        <v>512</v>
      </c>
      <c r="D554" s="205" t="s">
        <v>134</v>
      </c>
      <c r="E554" s="206" t="s">
        <v>513</v>
      </c>
      <c r="F554" s="207" t="s">
        <v>514</v>
      </c>
      <c r="G554" s="208" t="s">
        <v>490</v>
      </c>
      <c r="H554" s="209">
        <v>201.57400000000001</v>
      </c>
      <c r="I554" s="210"/>
      <c r="J554" s="211">
        <f>ROUND(I554*H554,2)</f>
        <v>0</v>
      </c>
      <c r="K554" s="207" t="s">
        <v>138</v>
      </c>
      <c r="L554" s="45"/>
      <c r="M554" s="212" t="s">
        <v>19</v>
      </c>
      <c r="N554" s="213" t="s">
        <v>43</v>
      </c>
      <c r="O554" s="85"/>
      <c r="P554" s="214">
        <f>O554*H554</f>
        <v>0</v>
      </c>
      <c r="Q554" s="214">
        <v>0</v>
      </c>
      <c r="R554" s="214">
        <f>Q554*H554</f>
        <v>0</v>
      </c>
      <c r="S554" s="214">
        <v>0</v>
      </c>
      <c r="T554" s="215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16" t="s">
        <v>87</v>
      </c>
      <c r="AT554" s="216" t="s">
        <v>134</v>
      </c>
      <c r="AU554" s="216" t="s">
        <v>81</v>
      </c>
      <c r="AY554" s="18" t="s">
        <v>132</v>
      </c>
      <c r="BE554" s="217">
        <f>IF(N554="základní",J554,0)</f>
        <v>0</v>
      </c>
      <c r="BF554" s="217">
        <f>IF(N554="snížená",J554,0)</f>
        <v>0</v>
      </c>
      <c r="BG554" s="217">
        <f>IF(N554="zákl. přenesená",J554,0)</f>
        <v>0</v>
      </c>
      <c r="BH554" s="217">
        <f>IF(N554="sníž. přenesená",J554,0)</f>
        <v>0</v>
      </c>
      <c r="BI554" s="217">
        <f>IF(N554="nulová",J554,0)</f>
        <v>0</v>
      </c>
      <c r="BJ554" s="18" t="s">
        <v>77</v>
      </c>
      <c r="BK554" s="217">
        <f>ROUND(I554*H554,2)</f>
        <v>0</v>
      </c>
      <c r="BL554" s="18" t="s">
        <v>87</v>
      </c>
      <c r="BM554" s="216" t="s">
        <v>515</v>
      </c>
    </row>
    <row r="555" s="2" customFormat="1">
      <c r="A555" s="39"/>
      <c r="B555" s="40"/>
      <c r="C555" s="41"/>
      <c r="D555" s="218" t="s">
        <v>140</v>
      </c>
      <c r="E555" s="41"/>
      <c r="F555" s="219" t="s">
        <v>516</v>
      </c>
      <c r="G555" s="41"/>
      <c r="H555" s="41"/>
      <c r="I555" s="220"/>
      <c r="J555" s="41"/>
      <c r="K555" s="41"/>
      <c r="L555" s="45"/>
      <c r="M555" s="221"/>
      <c r="N555" s="222"/>
      <c r="O555" s="85"/>
      <c r="P555" s="85"/>
      <c r="Q555" s="85"/>
      <c r="R555" s="85"/>
      <c r="S555" s="85"/>
      <c r="T555" s="86"/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T555" s="18" t="s">
        <v>140</v>
      </c>
      <c r="AU555" s="18" t="s">
        <v>81</v>
      </c>
    </row>
    <row r="556" s="2" customFormat="1" ht="44.25" customHeight="1">
      <c r="A556" s="39"/>
      <c r="B556" s="40"/>
      <c r="C556" s="205" t="s">
        <v>517</v>
      </c>
      <c r="D556" s="205" t="s">
        <v>134</v>
      </c>
      <c r="E556" s="206" t="s">
        <v>518</v>
      </c>
      <c r="F556" s="207" t="s">
        <v>519</v>
      </c>
      <c r="G556" s="208" t="s">
        <v>490</v>
      </c>
      <c r="H556" s="209">
        <v>3022.9499999999998</v>
      </c>
      <c r="I556" s="210"/>
      <c r="J556" s="211">
        <f>ROUND(I556*H556,2)</f>
        <v>0</v>
      </c>
      <c r="K556" s="207" t="s">
        <v>138</v>
      </c>
      <c r="L556" s="45"/>
      <c r="M556" s="212" t="s">
        <v>19</v>
      </c>
      <c r="N556" s="213" t="s">
        <v>43</v>
      </c>
      <c r="O556" s="85"/>
      <c r="P556" s="214">
        <f>O556*H556</f>
        <v>0</v>
      </c>
      <c r="Q556" s="214">
        <v>0</v>
      </c>
      <c r="R556" s="214">
        <f>Q556*H556</f>
        <v>0</v>
      </c>
      <c r="S556" s="214">
        <v>0</v>
      </c>
      <c r="T556" s="215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16" t="s">
        <v>87</v>
      </c>
      <c r="AT556" s="216" t="s">
        <v>134</v>
      </c>
      <c r="AU556" s="216" t="s">
        <v>81</v>
      </c>
      <c r="AY556" s="18" t="s">
        <v>132</v>
      </c>
      <c r="BE556" s="217">
        <f>IF(N556="základní",J556,0)</f>
        <v>0</v>
      </c>
      <c r="BF556" s="217">
        <f>IF(N556="snížená",J556,0)</f>
        <v>0</v>
      </c>
      <c r="BG556" s="217">
        <f>IF(N556="zákl. přenesená",J556,0)</f>
        <v>0</v>
      </c>
      <c r="BH556" s="217">
        <f>IF(N556="sníž. přenesená",J556,0)</f>
        <v>0</v>
      </c>
      <c r="BI556" s="217">
        <f>IF(N556="nulová",J556,0)</f>
        <v>0</v>
      </c>
      <c r="BJ556" s="18" t="s">
        <v>77</v>
      </c>
      <c r="BK556" s="217">
        <f>ROUND(I556*H556,2)</f>
        <v>0</v>
      </c>
      <c r="BL556" s="18" t="s">
        <v>87</v>
      </c>
      <c r="BM556" s="216" t="s">
        <v>520</v>
      </c>
    </row>
    <row r="557" s="2" customFormat="1">
      <c r="A557" s="39"/>
      <c r="B557" s="40"/>
      <c r="C557" s="41"/>
      <c r="D557" s="218" t="s">
        <v>140</v>
      </c>
      <c r="E557" s="41"/>
      <c r="F557" s="219" t="s">
        <v>521</v>
      </c>
      <c r="G557" s="41"/>
      <c r="H557" s="41"/>
      <c r="I557" s="220"/>
      <c r="J557" s="41"/>
      <c r="K557" s="41"/>
      <c r="L557" s="45"/>
      <c r="M557" s="221"/>
      <c r="N557" s="222"/>
      <c r="O557" s="85"/>
      <c r="P557" s="85"/>
      <c r="Q557" s="85"/>
      <c r="R557" s="85"/>
      <c r="S557" s="85"/>
      <c r="T557" s="86"/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T557" s="18" t="s">
        <v>140</v>
      </c>
      <c r="AU557" s="18" t="s">
        <v>81</v>
      </c>
    </row>
    <row r="558" s="14" customFormat="1">
      <c r="A558" s="14"/>
      <c r="B558" s="234"/>
      <c r="C558" s="235"/>
      <c r="D558" s="225" t="s">
        <v>142</v>
      </c>
      <c r="E558" s="236" t="s">
        <v>19</v>
      </c>
      <c r="F558" s="237" t="s">
        <v>522</v>
      </c>
      <c r="G558" s="235"/>
      <c r="H558" s="238">
        <v>3022.9499999999998</v>
      </c>
      <c r="I558" s="239"/>
      <c r="J558" s="235"/>
      <c r="K558" s="235"/>
      <c r="L558" s="240"/>
      <c r="M558" s="241"/>
      <c r="N558" s="242"/>
      <c r="O558" s="242"/>
      <c r="P558" s="242"/>
      <c r="Q558" s="242"/>
      <c r="R558" s="242"/>
      <c r="S558" s="242"/>
      <c r="T558" s="243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44" t="s">
        <v>142</v>
      </c>
      <c r="AU558" s="244" t="s">
        <v>81</v>
      </c>
      <c r="AV558" s="14" t="s">
        <v>81</v>
      </c>
      <c r="AW558" s="14" t="s">
        <v>33</v>
      </c>
      <c r="AX558" s="14" t="s">
        <v>72</v>
      </c>
      <c r="AY558" s="244" t="s">
        <v>132</v>
      </c>
    </row>
    <row r="559" s="15" customFormat="1">
      <c r="A559" s="15"/>
      <c r="B559" s="245"/>
      <c r="C559" s="246"/>
      <c r="D559" s="225" t="s">
        <v>142</v>
      </c>
      <c r="E559" s="247" t="s">
        <v>19</v>
      </c>
      <c r="F559" s="248" t="s">
        <v>152</v>
      </c>
      <c r="G559" s="246"/>
      <c r="H559" s="249">
        <v>3022.9499999999998</v>
      </c>
      <c r="I559" s="250"/>
      <c r="J559" s="246"/>
      <c r="K559" s="246"/>
      <c r="L559" s="251"/>
      <c r="M559" s="252"/>
      <c r="N559" s="253"/>
      <c r="O559" s="253"/>
      <c r="P559" s="253"/>
      <c r="Q559" s="253"/>
      <c r="R559" s="253"/>
      <c r="S559" s="253"/>
      <c r="T559" s="254"/>
      <c r="U559" s="15"/>
      <c r="V559" s="15"/>
      <c r="W559" s="15"/>
      <c r="X559" s="15"/>
      <c r="Y559" s="15"/>
      <c r="Z559" s="15"/>
      <c r="AA559" s="15"/>
      <c r="AB559" s="15"/>
      <c r="AC559" s="15"/>
      <c r="AD559" s="15"/>
      <c r="AE559" s="15"/>
      <c r="AT559" s="255" t="s">
        <v>142</v>
      </c>
      <c r="AU559" s="255" t="s">
        <v>81</v>
      </c>
      <c r="AV559" s="15" t="s">
        <v>87</v>
      </c>
      <c r="AW559" s="15" t="s">
        <v>33</v>
      </c>
      <c r="AX559" s="15" t="s">
        <v>77</v>
      </c>
      <c r="AY559" s="255" t="s">
        <v>132</v>
      </c>
    </row>
    <row r="560" s="2" customFormat="1" ht="44.25" customHeight="1">
      <c r="A560" s="39"/>
      <c r="B560" s="40"/>
      <c r="C560" s="205" t="s">
        <v>523</v>
      </c>
      <c r="D560" s="205" t="s">
        <v>134</v>
      </c>
      <c r="E560" s="206" t="s">
        <v>524</v>
      </c>
      <c r="F560" s="207" t="s">
        <v>525</v>
      </c>
      <c r="G560" s="208" t="s">
        <v>490</v>
      </c>
      <c r="H560" s="209">
        <v>201.57400000000001</v>
      </c>
      <c r="I560" s="210"/>
      <c r="J560" s="211">
        <f>ROUND(I560*H560,2)</f>
        <v>0</v>
      </c>
      <c r="K560" s="207" t="s">
        <v>138</v>
      </c>
      <c r="L560" s="45"/>
      <c r="M560" s="212" t="s">
        <v>19</v>
      </c>
      <c r="N560" s="213" t="s">
        <v>43</v>
      </c>
      <c r="O560" s="85"/>
      <c r="P560" s="214">
        <f>O560*H560</f>
        <v>0</v>
      </c>
      <c r="Q560" s="214">
        <v>0</v>
      </c>
      <c r="R560" s="214">
        <f>Q560*H560</f>
        <v>0</v>
      </c>
      <c r="S560" s="214">
        <v>0</v>
      </c>
      <c r="T560" s="215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16" t="s">
        <v>87</v>
      </c>
      <c r="AT560" s="216" t="s">
        <v>134</v>
      </c>
      <c r="AU560" s="216" t="s">
        <v>81</v>
      </c>
      <c r="AY560" s="18" t="s">
        <v>132</v>
      </c>
      <c r="BE560" s="217">
        <f>IF(N560="základní",J560,0)</f>
        <v>0</v>
      </c>
      <c r="BF560" s="217">
        <f>IF(N560="snížená",J560,0)</f>
        <v>0</v>
      </c>
      <c r="BG560" s="217">
        <f>IF(N560="zákl. přenesená",J560,0)</f>
        <v>0</v>
      </c>
      <c r="BH560" s="217">
        <f>IF(N560="sníž. přenesená",J560,0)</f>
        <v>0</v>
      </c>
      <c r="BI560" s="217">
        <f>IF(N560="nulová",J560,0)</f>
        <v>0</v>
      </c>
      <c r="BJ560" s="18" t="s">
        <v>77</v>
      </c>
      <c r="BK560" s="217">
        <f>ROUND(I560*H560,2)</f>
        <v>0</v>
      </c>
      <c r="BL560" s="18" t="s">
        <v>87</v>
      </c>
      <c r="BM560" s="216" t="s">
        <v>526</v>
      </c>
    </row>
    <row r="561" s="2" customFormat="1">
      <c r="A561" s="39"/>
      <c r="B561" s="40"/>
      <c r="C561" s="41"/>
      <c r="D561" s="218" t="s">
        <v>140</v>
      </c>
      <c r="E561" s="41"/>
      <c r="F561" s="219" t="s">
        <v>527</v>
      </c>
      <c r="G561" s="41"/>
      <c r="H561" s="41"/>
      <c r="I561" s="220"/>
      <c r="J561" s="41"/>
      <c r="K561" s="41"/>
      <c r="L561" s="45"/>
      <c r="M561" s="221"/>
      <c r="N561" s="222"/>
      <c r="O561" s="85"/>
      <c r="P561" s="85"/>
      <c r="Q561" s="85"/>
      <c r="R561" s="85"/>
      <c r="S561" s="85"/>
      <c r="T561" s="86"/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T561" s="18" t="s">
        <v>140</v>
      </c>
      <c r="AU561" s="18" t="s">
        <v>81</v>
      </c>
    </row>
    <row r="562" s="2" customFormat="1" ht="24.15" customHeight="1">
      <c r="A562" s="39"/>
      <c r="B562" s="40"/>
      <c r="C562" s="205" t="s">
        <v>528</v>
      </c>
      <c r="D562" s="205" t="s">
        <v>134</v>
      </c>
      <c r="E562" s="206" t="s">
        <v>529</v>
      </c>
      <c r="F562" s="207" t="s">
        <v>530</v>
      </c>
      <c r="G562" s="208" t="s">
        <v>490</v>
      </c>
      <c r="H562" s="209">
        <v>201.57400000000001</v>
      </c>
      <c r="I562" s="210"/>
      <c r="J562" s="211">
        <f>ROUND(I562*H562,2)</f>
        <v>0</v>
      </c>
      <c r="K562" s="207" t="s">
        <v>138</v>
      </c>
      <c r="L562" s="45"/>
      <c r="M562" s="212" t="s">
        <v>19</v>
      </c>
      <c r="N562" s="213" t="s">
        <v>43</v>
      </c>
      <c r="O562" s="85"/>
      <c r="P562" s="214">
        <f>O562*H562</f>
        <v>0</v>
      </c>
      <c r="Q562" s="214">
        <v>0</v>
      </c>
      <c r="R562" s="214">
        <f>Q562*H562</f>
        <v>0</v>
      </c>
      <c r="S562" s="214">
        <v>0</v>
      </c>
      <c r="T562" s="215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16" t="s">
        <v>87</v>
      </c>
      <c r="AT562" s="216" t="s">
        <v>134</v>
      </c>
      <c r="AU562" s="216" t="s">
        <v>81</v>
      </c>
      <c r="AY562" s="18" t="s">
        <v>132</v>
      </c>
      <c r="BE562" s="217">
        <f>IF(N562="základní",J562,0)</f>
        <v>0</v>
      </c>
      <c r="BF562" s="217">
        <f>IF(N562="snížená",J562,0)</f>
        <v>0</v>
      </c>
      <c r="BG562" s="217">
        <f>IF(N562="zákl. přenesená",J562,0)</f>
        <v>0</v>
      </c>
      <c r="BH562" s="217">
        <f>IF(N562="sníž. přenesená",J562,0)</f>
        <v>0</v>
      </c>
      <c r="BI562" s="217">
        <f>IF(N562="nulová",J562,0)</f>
        <v>0</v>
      </c>
      <c r="BJ562" s="18" t="s">
        <v>77</v>
      </c>
      <c r="BK562" s="217">
        <f>ROUND(I562*H562,2)</f>
        <v>0</v>
      </c>
      <c r="BL562" s="18" t="s">
        <v>87</v>
      </c>
      <c r="BM562" s="216" t="s">
        <v>531</v>
      </c>
    </row>
    <row r="563" s="2" customFormat="1">
      <c r="A563" s="39"/>
      <c r="B563" s="40"/>
      <c r="C563" s="41"/>
      <c r="D563" s="218" t="s">
        <v>140</v>
      </c>
      <c r="E563" s="41"/>
      <c r="F563" s="219" t="s">
        <v>532</v>
      </c>
      <c r="G563" s="41"/>
      <c r="H563" s="41"/>
      <c r="I563" s="220"/>
      <c r="J563" s="41"/>
      <c r="K563" s="41"/>
      <c r="L563" s="45"/>
      <c r="M563" s="221"/>
      <c r="N563" s="222"/>
      <c r="O563" s="85"/>
      <c r="P563" s="85"/>
      <c r="Q563" s="85"/>
      <c r="R563" s="85"/>
      <c r="S563" s="85"/>
      <c r="T563" s="86"/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T563" s="18" t="s">
        <v>140</v>
      </c>
      <c r="AU563" s="18" t="s">
        <v>81</v>
      </c>
    </row>
    <row r="564" s="12" customFormat="1" ht="22.8" customHeight="1">
      <c r="A564" s="12"/>
      <c r="B564" s="189"/>
      <c r="C564" s="190"/>
      <c r="D564" s="191" t="s">
        <v>71</v>
      </c>
      <c r="E564" s="203" t="s">
        <v>533</v>
      </c>
      <c r="F564" s="203" t="s">
        <v>534</v>
      </c>
      <c r="G564" s="190"/>
      <c r="H564" s="190"/>
      <c r="I564" s="193"/>
      <c r="J564" s="204">
        <f>BK564</f>
        <v>0</v>
      </c>
      <c r="K564" s="190"/>
      <c r="L564" s="195"/>
      <c r="M564" s="196"/>
      <c r="N564" s="197"/>
      <c r="O564" s="197"/>
      <c r="P564" s="198">
        <f>SUM(P565:P566)</f>
        <v>0</v>
      </c>
      <c r="Q564" s="197"/>
      <c r="R564" s="198">
        <f>SUM(R565:R566)</f>
        <v>0</v>
      </c>
      <c r="S564" s="197"/>
      <c r="T564" s="199">
        <f>SUM(T565:T566)</f>
        <v>0</v>
      </c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R564" s="200" t="s">
        <v>77</v>
      </c>
      <c r="AT564" s="201" t="s">
        <v>71</v>
      </c>
      <c r="AU564" s="201" t="s">
        <v>77</v>
      </c>
      <c r="AY564" s="200" t="s">
        <v>132</v>
      </c>
      <c r="BK564" s="202">
        <f>SUM(BK565:BK566)</f>
        <v>0</v>
      </c>
    </row>
    <row r="565" s="2" customFormat="1" ht="55.5" customHeight="1">
      <c r="A565" s="39"/>
      <c r="B565" s="40"/>
      <c r="C565" s="205" t="s">
        <v>535</v>
      </c>
      <c r="D565" s="205" t="s">
        <v>134</v>
      </c>
      <c r="E565" s="206" t="s">
        <v>536</v>
      </c>
      <c r="F565" s="207" t="s">
        <v>537</v>
      </c>
      <c r="G565" s="208" t="s">
        <v>490</v>
      </c>
      <c r="H565" s="209">
        <v>146.404</v>
      </c>
      <c r="I565" s="210"/>
      <c r="J565" s="211">
        <f>ROUND(I565*H565,2)</f>
        <v>0</v>
      </c>
      <c r="K565" s="207" t="s">
        <v>138</v>
      </c>
      <c r="L565" s="45"/>
      <c r="M565" s="212" t="s">
        <v>19</v>
      </c>
      <c r="N565" s="213" t="s">
        <v>43</v>
      </c>
      <c r="O565" s="85"/>
      <c r="P565" s="214">
        <f>O565*H565</f>
        <v>0</v>
      </c>
      <c r="Q565" s="214">
        <v>0</v>
      </c>
      <c r="R565" s="214">
        <f>Q565*H565</f>
        <v>0</v>
      </c>
      <c r="S565" s="214">
        <v>0</v>
      </c>
      <c r="T565" s="215">
        <f>S565*H565</f>
        <v>0</v>
      </c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R565" s="216" t="s">
        <v>87</v>
      </c>
      <c r="AT565" s="216" t="s">
        <v>134</v>
      </c>
      <c r="AU565" s="216" t="s">
        <v>81</v>
      </c>
      <c r="AY565" s="18" t="s">
        <v>132</v>
      </c>
      <c r="BE565" s="217">
        <f>IF(N565="základní",J565,0)</f>
        <v>0</v>
      </c>
      <c r="BF565" s="217">
        <f>IF(N565="snížená",J565,0)</f>
        <v>0</v>
      </c>
      <c r="BG565" s="217">
        <f>IF(N565="zákl. přenesená",J565,0)</f>
        <v>0</v>
      </c>
      <c r="BH565" s="217">
        <f>IF(N565="sníž. přenesená",J565,0)</f>
        <v>0</v>
      </c>
      <c r="BI565" s="217">
        <f>IF(N565="nulová",J565,0)</f>
        <v>0</v>
      </c>
      <c r="BJ565" s="18" t="s">
        <v>77</v>
      </c>
      <c r="BK565" s="217">
        <f>ROUND(I565*H565,2)</f>
        <v>0</v>
      </c>
      <c r="BL565" s="18" t="s">
        <v>87</v>
      </c>
      <c r="BM565" s="216" t="s">
        <v>538</v>
      </c>
    </row>
    <row r="566" s="2" customFormat="1">
      <c r="A566" s="39"/>
      <c r="B566" s="40"/>
      <c r="C566" s="41"/>
      <c r="D566" s="218" t="s">
        <v>140</v>
      </c>
      <c r="E566" s="41"/>
      <c r="F566" s="219" t="s">
        <v>539</v>
      </c>
      <c r="G566" s="41"/>
      <c r="H566" s="41"/>
      <c r="I566" s="220"/>
      <c r="J566" s="41"/>
      <c r="K566" s="41"/>
      <c r="L566" s="45"/>
      <c r="M566" s="221"/>
      <c r="N566" s="222"/>
      <c r="O566" s="85"/>
      <c r="P566" s="85"/>
      <c r="Q566" s="85"/>
      <c r="R566" s="85"/>
      <c r="S566" s="85"/>
      <c r="T566" s="86"/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T566" s="18" t="s">
        <v>140</v>
      </c>
      <c r="AU566" s="18" t="s">
        <v>81</v>
      </c>
    </row>
    <row r="567" s="12" customFormat="1" ht="25.92" customHeight="1">
      <c r="A567" s="12"/>
      <c r="B567" s="189"/>
      <c r="C567" s="190"/>
      <c r="D567" s="191" t="s">
        <v>71</v>
      </c>
      <c r="E567" s="192" t="s">
        <v>540</v>
      </c>
      <c r="F567" s="192" t="s">
        <v>541</v>
      </c>
      <c r="G567" s="190"/>
      <c r="H567" s="190"/>
      <c r="I567" s="193"/>
      <c r="J567" s="194">
        <f>BK567</f>
        <v>0</v>
      </c>
      <c r="K567" s="190"/>
      <c r="L567" s="195"/>
      <c r="M567" s="196"/>
      <c r="N567" s="197"/>
      <c r="O567" s="197"/>
      <c r="P567" s="198">
        <f>P568</f>
        <v>0</v>
      </c>
      <c r="Q567" s="197"/>
      <c r="R567" s="198">
        <f>R568</f>
        <v>0.14937999999999999</v>
      </c>
      <c r="S567" s="197"/>
      <c r="T567" s="199">
        <f>T568</f>
        <v>0.0035000000000000001</v>
      </c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R567" s="200" t="s">
        <v>81</v>
      </c>
      <c r="AT567" s="201" t="s">
        <v>71</v>
      </c>
      <c r="AU567" s="201" t="s">
        <v>72</v>
      </c>
      <c r="AY567" s="200" t="s">
        <v>132</v>
      </c>
      <c r="BK567" s="202">
        <f>BK568</f>
        <v>0</v>
      </c>
    </row>
    <row r="568" s="12" customFormat="1" ht="22.8" customHeight="1">
      <c r="A568" s="12"/>
      <c r="B568" s="189"/>
      <c r="C568" s="190"/>
      <c r="D568" s="191" t="s">
        <v>71</v>
      </c>
      <c r="E568" s="203" t="s">
        <v>542</v>
      </c>
      <c r="F568" s="203" t="s">
        <v>543</v>
      </c>
      <c r="G568" s="190"/>
      <c r="H568" s="190"/>
      <c r="I568" s="193"/>
      <c r="J568" s="204">
        <f>BK568</f>
        <v>0</v>
      </c>
      <c r="K568" s="190"/>
      <c r="L568" s="195"/>
      <c r="M568" s="196"/>
      <c r="N568" s="197"/>
      <c r="O568" s="197"/>
      <c r="P568" s="198">
        <f>SUM(P569:P587)</f>
        <v>0</v>
      </c>
      <c r="Q568" s="197"/>
      <c r="R568" s="198">
        <f>SUM(R569:R587)</f>
        <v>0.14937999999999999</v>
      </c>
      <c r="S568" s="197"/>
      <c r="T568" s="199">
        <f>SUM(T569:T587)</f>
        <v>0.0035000000000000001</v>
      </c>
      <c r="U568" s="12"/>
      <c r="V568" s="12"/>
      <c r="W568" s="12"/>
      <c r="X568" s="12"/>
      <c r="Y568" s="12"/>
      <c r="Z568" s="12"/>
      <c r="AA568" s="12"/>
      <c r="AB568" s="12"/>
      <c r="AC568" s="12"/>
      <c r="AD568" s="12"/>
      <c r="AE568" s="12"/>
      <c r="AR568" s="200" t="s">
        <v>81</v>
      </c>
      <c r="AT568" s="201" t="s">
        <v>71</v>
      </c>
      <c r="AU568" s="201" t="s">
        <v>77</v>
      </c>
      <c r="AY568" s="200" t="s">
        <v>132</v>
      </c>
      <c r="BK568" s="202">
        <f>SUM(BK569:BK587)</f>
        <v>0</v>
      </c>
    </row>
    <row r="569" s="2" customFormat="1" ht="24.15" customHeight="1">
      <c r="A569" s="39"/>
      <c r="B569" s="40"/>
      <c r="C569" s="205" t="s">
        <v>544</v>
      </c>
      <c r="D569" s="205" t="s">
        <v>134</v>
      </c>
      <c r="E569" s="206" t="s">
        <v>545</v>
      </c>
      <c r="F569" s="207" t="s">
        <v>546</v>
      </c>
      <c r="G569" s="208" t="s">
        <v>255</v>
      </c>
      <c r="H569" s="209">
        <v>7</v>
      </c>
      <c r="I569" s="210"/>
      <c r="J569" s="211">
        <f>ROUND(I569*H569,2)</f>
        <v>0</v>
      </c>
      <c r="K569" s="207" t="s">
        <v>138</v>
      </c>
      <c r="L569" s="45"/>
      <c r="M569" s="212" t="s">
        <v>19</v>
      </c>
      <c r="N569" s="213" t="s">
        <v>43</v>
      </c>
      <c r="O569" s="85"/>
      <c r="P569" s="214">
        <f>O569*H569</f>
        <v>0</v>
      </c>
      <c r="Q569" s="214">
        <v>0</v>
      </c>
      <c r="R569" s="214">
        <f>Q569*H569</f>
        <v>0</v>
      </c>
      <c r="S569" s="214">
        <v>0</v>
      </c>
      <c r="T569" s="215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16" t="s">
        <v>547</v>
      </c>
      <c r="AT569" s="216" t="s">
        <v>134</v>
      </c>
      <c r="AU569" s="216" t="s">
        <v>81</v>
      </c>
      <c r="AY569" s="18" t="s">
        <v>132</v>
      </c>
      <c r="BE569" s="217">
        <f>IF(N569="základní",J569,0)</f>
        <v>0</v>
      </c>
      <c r="BF569" s="217">
        <f>IF(N569="snížená",J569,0)</f>
        <v>0</v>
      </c>
      <c r="BG569" s="217">
        <f>IF(N569="zákl. přenesená",J569,0)</f>
        <v>0</v>
      </c>
      <c r="BH569" s="217">
        <f>IF(N569="sníž. přenesená",J569,0)</f>
        <v>0</v>
      </c>
      <c r="BI569" s="217">
        <f>IF(N569="nulová",J569,0)</f>
        <v>0</v>
      </c>
      <c r="BJ569" s="18" t="s">
        <v>77</v>
      </c>
      <c r="BK569" s="217">
        <f>ROUND(I569*H569,2)</f>
        <v>0</v>
      </c>
      <c r="BL569" s="18" t="s">
        <v>547</v>
      </c>
      <c r="BM569" s="216" t="s">
        <v>548</v>
      </c>
    </row>
    <row r="570" s="2" customFormat="1">
      <c r="A570" s="39"/>
      <c r="B570" s="40"/>
      <c r="C570" s="41"/>
      <c r="D570" s="218" t="s">
        <v>140</v>
      </c>
      <c r="E570" s="41"/>
      <c r="F570" s="219" t="s">
        <v>549</v>
      </c>
      <c r="G570" s="41"/>
      <c r="H570" s="41"/>
      <c r="I570" s="220"/>
      <c r="J570" s="41"/>
      <c r="K570" s="41"/>
      <c r="L570" s="45"/>
      <c r="M570" s="221"/>
      <c r="N570" s="222"/>
      <c r="O570" s="85"/>
      <c r="P570" s="85"/>
      <c r="Q570" s="85"/>
      <c r="R570" s="85"/>
      <c r="S570" s="85"/>
      <c r="T570" s="86"/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T570" s="18" t="s">
        <v>140</v>
      </c>
      <c r="AU570" s="18" t="s">
        <v>81</v>
      </c>
    </row>
    <row r="571" s="13" customFormat="1">
      <c r="A571" s="13"/>
      <c r="B571" s="223"/>
      <c r="C571" s="224"/>
      <c r="D571" s="225" t="s">
        <v>142</v>
      </c>
      <c r="E571" s="226" t="s">
        <v>19</v>
      </c>
      <c r="F571" s="227" t="s">
        <v>550</v>
      </c>
      <c r="G571" s="224"/>
      <c r="H571" s="226" t="s">
        <v>19</v>
      </c>
      <c r="I571" s="228"/>
      <c r="J571" s="224"/>
      <c r="K571" s="224"/>
      <c r="L571" s="229"/>
      <c r="M571" s="230"/>
      <c r="N571" s="231"/>
      <c r="O571" s="231"/>
      <c r="P571" s="231"/>
      <c r="Q571" s="231"/>
      <c r="R571" s="231"/>
      <c r="S571" s="231"/>
      <c r="T571" s="232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33" t="s">
        <v>142</v>
      </c>
      <c r="AU571" s="233" t="s">
        <v>81</v>
      </c>
      <c r="AV571" s="13" t="s">
        <v>77</v>
      </c>
      <c r="AW571" s="13" t="s">
        <v>33</v>
      </c>
      <c r="AX571" s="13" t="s">
        <v>72</v>
      </c>
      <c r="AY571" s="233" t="s">
        <v>132</v>
      </c>
    </row>
    <row r="572" s="14" customFormat="1">
      <c r="A572" s="14"/>
      <c r="B572" s="234"/>
      <c r="C572" s="235"/>
      <c r="D572" s="225" t="s">
        <v>142</v>
      </c>
      <c r="E572" s="236" t="s">
        <v>19</v>
      </c>
      <c r="F572" s="237" t="s">
        <v>551</v>
      </c>
      <c r="G572" s="235"/>
      <c r="H572" s="238">
        <v>7</v>
      </c>
      <c r="I572" s="239"/>
      <c r="J572" s="235"/>
      <c r="K572" s="235"/>
      <c r="L572" s="240"/>
      <c r="M572" s="241"/>
      <c r="N572" s="242"/>
      <c r="O572" s="242"/>
      <c r="P572" s="242"/>
      <c r="Q572" s="242"/>
      <c r="R572" s="242"/>
      <c r="S572" s="242"/>
      <c r="T572" s="243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44" t="s">
        <v>142</v>
      </c>
      <c r="AU572" s="244" t="s">
        <v>81</v>
      </c>
      <c r="AV572" s="14" t="s">
        <v>81</v>
      </c>
      <c r="AW572" s="14" t="s">
        <v>33</v>
      </c>
      <c r="AX572" s="14" t="s">
        <v>72</v>
      </c>
      <c r="AY572" s="244" t="s">
        <v>132</v>
      </c>
    </row>
    <row r="573" s="15" customFormat="1">
      <c r="A573" s="15"/>
      <c r="B573" s="245"/>
      <c r="C573" s="246"/>
      <c r="D573" s="225" t="s">
        <v>142</v>
      </c>
      <c r="E573" s="247" t="s">
        <v>19</v>
      </c>
      <c r="F573" s="248" t="s">
        <v>152</v>
      </c>
      <c r="G573" s="246"/>
      <c r="H573" s="249">
        <v>7</v>
      </c>
      <c r="I573" s="250"/>
      <c r="J573" s="246"/>
      <c r="K573" s="246"/>
      <c r="L573" s="251"/>
      <c r="M573" s="252"/>
      <c r="N573" s="253"/>
      <c r="O573" s="253"/>
      <c r="P573" s="253"/>
      <c r="Q573" s="253"/>
      <c r="R573" s="253"/>
      <c r="S573" s="253"/>
      <c r="T573" s="254"/>
      <c r="U573" s="15"/>
      <c r="V573" s="15"/>
      <c r="W573" s="15"/>
      <c r="X573" s="15"/>
      <c r="Y573" s="15"/>
      <c r="Z573" s="15"/>
      <c r="AA573" s="15"/>
      <c r="AB573" s="15"/>
      <c r="AC573" s="15"/>
      <c r="AD573" s="15"/>
      <c r="AE573" s="15"/>
      <c r="AT573" s="255" t="s">
        <v>142</v>
      </c>
      <c r="AU573" s="255" t="s">
        <v>81</v>
      </c>
      <c r="AV573" s="15" t="s">
        <v>87</v>
      </c>
      <c r="AW573" s="15" t="s">
        <v>33</v>
      </c>
      <c r="AX573" s="15" t="s">
        <v>77</v>
      </c>
      <c r="AY573" s="255" t="s">
        <v>132</v>
      </c>
    </row>
    <row r="574" s="2" customFormat="1" ht="16.5" customHeight="1">
      <c r="A574" s="39"/>
      <c r="B574" s="40"/>
      <c r="C574" s="267" t="s">
        <v>552</v>
      </c>
      <c r="D574" s="267" t="s">
        <v>540</v>
      </c>
      <c r="E574" s="268" t="s">
        <v>553</v>
      </c>
      <c r="F574" s="269" t="s">
        <v>554</v>
      </c>
      <c r="G574" s="270" t="s">
        <v>255</v>
      </c>
      <c r="H574" s="271">
        <v>7</v>
      </c>
      <c r="I574" s="272"/>
      <c r="J574" s="273">
        <f>ROUND(I574*H574,2)</f>
        <v>0</v>
      </c>
      <c r="K574" s="269" t="s">
        <v>138</v>
      </c>
      <c r="L574" s="274"/>
      <c r="M574" s="275" t="s">
        <v>19</v>
      </c>
      <c r="N574" s="276" t="s">
        <v>43</v>
      </c>
      <c r="O574" s="85"/>
      <c r="P574" s="214">
        <f>O574*H574</f>
        <v>0</v>
      </c>
      <c r="Q574" s="214">
        <v>0.00069999999999999999</v>
      </c>
      <c r="R574" s="214">
        <f>Q574*H574</f>
        <v>0.0048999999999999998</v>
      </c>
      <c r="S574" s="214">
        <v>0</v>
      </c>
      <c r="T574" s="215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16" t="s">
        <v>555</v>
      </c>
      <c r="AT574" s="216" t="s">
        <v>540</v>
      </c>
      <c r="AU574" s="216" t="s">
        <v>81</v>
      </c>
      <c r="AY574" s="18" t="s">
        <v>132</v>
      </c>
      <c r="BE574" s="217">
        <f>IF(N574="základní",J574,0)</f>
        <v>0</v>
      </c>
      <c r="BF574" s="217">
        <f>IF(N574="snížená",J574,0)</f>
        <v>0</v>
      </c>
      <c r="BG574" s="217">
        <f>IF(N574="zákl. přenesená",J574,0)</f>
        <v>0</v>
      </c>
      <c r="BH574" s="217">
        <f>IF(N574="sníž. přenesená",J574,0)</f>
        <v>0</v>
      </c>
      <c r="BI574" s="217">
        <f>IF(N574="nulová",J574,0)</f>
        <v>0</v>
      </c>
      <c r="BJ574" s="18" t="s">
        <v>77</v>
      </c>
      <c r="BK574" s="217">
        <f>ROUND(I574*H574,2)</f>
        <v>0</v>
      </c>
      <c r="BL574" s="18" t="s">
        <v>547</v>
      </c>
      <c r="BM574" s="216" t="s">
        <v>556</v>
      </c>
    </row>
    <row r="575" s="2" customFormat="1" ht="24.15" customHeight="1">
      <c r="A575" s="39"/>
      <c r="B575" s="40"/>
      <c r="C575" s="205" t="s">
        <v>557</v>
      </c>
      <c r="D575" s="205" t="s">
        <v>134</v>
      </c>
      <c r="E575" s="206" t="s">
        <v>558</v>
      </c>
      <c r="F575" s="207" t="s">
        <v>559</v>
      </c>
      <c r="G575" s="208" t="s">
        <v>255</v>
      </c>
      <c r="H575" s="209">
        <v>7</v>
      </c>
      <c r="I575" s="210"/>
      <c r="J575" s="211">
        <f>ROUND(I575*H575,2)</f>
        <v>0</v>
      </c>
      <c r="K575" s="207" t="s">
        <v>138</v>
      </c>
      <c r="L575" s="45"/>
      <c r="M575" s="212" t="s">
        <v>19</v>
      </c>
      <c r="N575" s="213" t="s">
        <v>43</v>
      </c>
      <c r="O575" s="85"/>
      <c r="P575" s="214">
        <f>O575*H575</f>
        <v>0</v>
      </c>
      <c r="Q575" s="214">
        <v>0</v>
      </c>
      <c r="R575" s="214">
        <f>Q575*H575</f>
        <v>0</v>
      </c>
      <c r="S575" s="214">
        <v>0.00050000000000000001</v>
      </c>
      <c r="T575" s="215">
        <f>S575*H575</f>
        <v>0.0035000000000000001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16" t="s">
        <v>547</v>
      </c>
      <c r="AT575" s="216" t="s">
        <v>134</v>
      </c>
      <c r="AU575" s="216" t="s">
        <v>81</v>
      </c>
      <c r="AY575" s="18" t="s">
        <v>132</v>
      </c>
      <c r="BE575" s="217">
        <f>IF(N575="základní",J575,0)</f>
        <v>0</v>
      </c>
      <c r="BF575" s="217">
        <f>IF(N575="snížená",J575,0)</f>
        <v>0</v>
      </c>
      <c r="BG575" s="217">
        <f>IF(N575="zákl. přenesená",J575,0)</f>
        <v>0</v>
      </c>
      <c r="BH575" s="217">
        <f>IF(N575="sníž. přenesená",J575,0)</f>
        <v>0</v>
      </c>
      <c r="BI575" s="217">
        <f>IF(N575="nulová",J575,0)</f>
        <v>0</v>
      </c>
      <c r="BJ575" s="18" t="s">
        <v>77</v>
      </c>
      <c r="BK575" s="217">
        <f>ROUND(I575*H575,2)</f>
        <v>0</v>
      </c>
      <c r="BL575" s="18" t="s">
        <v>547</v>
      </c>
      <c r="BM575" s="216" t="s">
        <v>560</v>
      </c>
    </row>
    <row r="576" s="2" customFormat="1">
      <c r="A576" s="39"/>
      <c r="B576" s="40"/>
      <c r="C576" s="41"/>
      <c r="D576" s="218" t="s">
        <v>140</v>
      </c>
      <c r="E576" s="41"/>
      <c r="F576" s="219" t="s">
        <v>561</v>
      </c>
      <c r="G576" s="41"/>
      <c r="H576" s="41"/>
      <c r="I576" s="220"/>
      <c r="J576" s="41"/>
      <c r="K576" s="41"/>
      <c r="L576" s="45"/>
      <c r="M576" s="221"/>
      <c r="N576" s="222"/>
      <c r="O576" s="85"/>
      <c r="P576" s="85"/>
      <c r="Q576" s="85"/>
      <c r="R576" s="85"/>
      <c r="S576" s="85"/>
      <c r="T576" s="86"/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T576" s="18" t="s">
        <v>140</v>
      </c>
      <c r="AU576" s="18" t="s">
        <v>81</v>
      </c>
    </row>
    <row r="577" s="2" customFormat="1" ht="33" customHeight="1">
      <c r="A577" s="39"/>
      <c r="B577" s="40"/>
      <c r="C577" s="205" t="s">
        <v>251</v>
      </c>
      <c r="D577" s="205" t="s">
        <v>134</v>
      </c>
      <c r="E577" s="206" t="s">
        <v>562</v>
      </c>
      <c r="F577" s="207" t="s">
        <v>563</v>
      </c>
      <c r="G577" s="208" t="s">
        <v>302</v>
      </c>
      <c r="H577" s="209">
        <v>7</v>
      </c>
      <c r="I577" s="210"/>
      <c r="J577" s="211">
        <f>ROUND(I577*H577,2)</f>
        <v>0</v>
      </c>
      <c r="K577" s="207" t="s">
        <v>138</v>
      </c>
      <c r="L577" s="45"/>
      <c r="M577" s="212" t="s">
        <v>19</v>
      </c>
      <c r="N577" s="213" t="s">
        <v>43</v>
      </c>
      <c r="O577" s="85"/>
      <c r="P577" s="214">
        <f>O577*H577</f>
        <v>0</v>
      </c>
      <c r="Q577" s="214">
        <v>0.01336</v>
      </c>
      <c r="R577" s="214">
        <f>Q577*H577</f>
        <v>0.093520000000000006</v>
      </c>
      <c r="S577" s="214">
        <v>0</v>
      </c>
      <c r="T577" s="215">
        <f>S577*H577</f>
        <v>0</v>
      </c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R577" s="216" t="s">
        <v>547</v>
      </c>
      <c r="AT577" s="216" t="s">
        <v>134</v>
      </c>
      <c r="AU577" s="216" t="s">
        <v>81</v>
      </c>
      <c r="AY577" s="18" t="s">
        <v>132</v>
      </c>
      <c r="BE577" s="217">
        <f>IF(N577="základní",J577,0)</f>
        <v>0</v>
      </c>
      <c r="BF577" s="217">
        <f>IF(N577="snížená",J577,0)</f>
        <v>0</v>
      </c>
      <c r="BG577" s="217">
        <f>IF(N577="zákl. přenesená",J577,0)</f>
        <v>0</v>
      </c>
      <c r="BH577" s="217">
        <f>IF(N577="sníž. přenesená",J577,0)</f>
        <v>0</v>
      </c>
      <c r="BI577" s="217">
        <f>IF(N577="nulová",J577,0)</f>
        <v>0</v>
      </c>
      <c r="BJ577" s="18" t="s">
        <v>77</v>
      </c>
      <c r="BK577" s="217">
        <f>ROUND(I577*H577,2)</f>
        <v>0</v>
      </c>
      <c r="BL577" s="18" t="s">
        <v>547</v>
      </c>
      <c r="BM577" s="216" t="s">
        <v>564</v>
      </c>
    </row>
    <row r="578" s="2" customFormat="1">
      <c r="A578" s="39"/>
      <c r="B578" s="40"/>
      <c r="C578" s="41"/>
      <c r="D578" s="218" t="s">
        <v>140</v>
      </c>
      <c r="E578" s="41"/>
      <c r="F578" s="219" t="s">
        <v>565</v>
      </c>
      <c r="G578" s="41"/>
      <c r="H578" s="41"/>
      <c r="I578" s="220"/>
      <c r="J578" s="41"/>
      <c r="K578" s="41"/>
      <c r="L578" s="45"/>
      <c r="M578" s="221"/>
      <c r="N578" s="222"/>
      <c r="O578" s="85"/>
      <c r="P578" s="85"/>
      <c r="Q578" s="85"/>
      <c r="R578" s="85"/>
      <c r="S578" s="85"/>
      <c r="T578" s="86"/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T578" s="18" t="s">
        <v>140</v>
      </c>
      <c r="AU578" s="18" t="s">
        <v>81</v>
      </c>
    </row>
    <row r="579" s="13" customFormat="1">
      <c r="A579" s="13"/>
      <c r="B579" s="223"/>
      <c r="C579" s="224"/>
      <c r="D579" s="225" t="s">
        <v>142</v>
      </c>
      <c r="E579" s="226" t="s">
        <v>19</v>
      </c>
      <c r="F579" s="227" t="s">
        <v>566</v>
      </c>
      <c r="G579" s="224"/>
      <c r="H579" s="226" t="s">
        <v>19</v>
      </c>
      <c r="I579" s="228"/>
      <c r="J579" s="224"/>
      <c r="K579" s="224"/>
      <c r="L579" s="229"/>
      <c r="M579" s="230"/>
      <c r="N579" s="231"/>
      <c r="O579" s="231"/>
      <c r="P579" s="231"/>
      <c r="Q579" s="231"/>
      <c r="R579" s="231"/>
      <c r="S579" s="231"/>
      <c r="T579" s="232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33" t="s">
        <v>142</v>
      </c>
      <c r="AU579" s="233" t="s">
        <v>81</v>
      </c>
      <c r="AV579" s="13" t="s">
        <v>77</v>
      </c>
      <c r="AW579" s="13" t="s">
        <v>33</v>
      </c>
      <c r="AX579" s="13" t="s">
        <v>72</v>
      </c>
      <c r="AY579" s="233" t="s">
        <v>132</v>
      </c>
    </row>
    <row r="580" s="14" customFormat="1">
      <c r="A580" s="14"/>
      <c r="B580" s="234"/>
      <c r="C580" s="235"/>
      <c r="D580" s="225" t="s">
        <v>142</v>
      </c>
      <c r="E580" s="236" t="s">
        <v>19</v>
      </c>
      <c r="F580" s="237" t="s">
        <v>567</v>
      </c>
      <c r="G580" s="235"/>
      <c r="H580" s="238">
        <v>7</v>
      </c>
      <c r="I580" s="239"/>
      <c r="J580" s="235"/>
      <c r="K580" s="235"/>
      <c r="L580" s="240"/>
      <c r="M580" s="241"/>
      <c r="N580" s="242"/>
      <c r="O580" s="242"/>
      <c r="P580" s="242"/>
      <c r="Q580" s="242"/>
      <c r="R580" s="242"/>
      <c r="S580" s="242"/>
      <c r="T580" s="243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44" t="s">
        <v>142</v>
      </c>
      <c r="AU580" s="244" t="s">
        <v>81</v>
      </c>
      <c r="AV580" s="14" t="s">
        <v>81</v>
      </c>
      <c r="AW580" s="14" t="s">
        <v>33</v>
      </c>
      <c r="AX580" s="14" t="s">
        <v>77</v>
      </c>
      <c r="AY580" s="244" t="s">
        <v>132</v>
      </c>
    </row>
    <row r="581" s="2" customFormat="1" ht="33" customHeight="1">
      <c r="A581" s="39"/>
      <c r="B581" s="40"/>
      <c r="C581" s="205" t="s">
        <v>568</v>
      </c>
      <c r="D581" s="205" t="s">
        <v>134</v>
      </c>
      <c r="E581" s="206" t="s">
        <v>569</v>
      </c>
      <c r="F581" s="207" t="s">
        <v>570</v>
      </c>
      <c r="G581" s="208" t="s">
        <v>255</v>
      </c>
      <c r="H581" s="209">
        <v>7</v>
      </c>
      <c r="I581" s="210"/>
      <c r="J581" s="211">
        <f>ROUND(I581*H581,2)</f>
        <v>0</v>
      </c>
      <c r="K581" s="207" t="s">
        <v>138</v>
      </c>
      <c r="L581" s="45"/>
      <c r="M581" s="212" t="s">
        <v>19</v>
      </c>
      <c r="N581" s="213" t="s">
        <v>43</v>
      </c>
      <c r="O581" s="85"/>
      <c r="P581" s="214">
        <f>O581*H581</f>
        <v>0</v>
      </c>
      <c r="Q581" s="214">
        <v>0</v>
      </c>
      <c r="R581" s="214">
        <f>Q581*H581</f>
        <v>0</v>
      </c>
      <c r="S581" s="214">
        <v>0</v>
      </c>
      <c r="T581" s="215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16" t="s">
        <v>547</v>
      </c>
      <c r="AT581" s="216" t="s">
        <v>134</v>
      </c>
      <c r="AU581" s="216" t="s">
        <v>81</v>
      </c>
      <c r="AY581" s="18" t="s">
        <v>132</v>
      </c>
      <c r="BE581" s="217">
        <f>IF(N581="základní",J581,0)</f>
        <v>0</v>
      </c>
      <c r="BF581" s="217">
        <f>IF(N581="snížená",J581,0)</f>
        <v>0</v>
      </c>
      <c r="BG581" s="217">
        <f>IF(N581="zákl. přenesená",J581,0)</f>
        <v>0</v>
      </c>
      <c r="BH581" s="217">
        <f>IF(N581="sníž. přenesená",J581,0)</f>
        <v>0</v>
      </c>
      <c r="BI581" s="217">
        <f>IF(N581="nulová",J581,0)</f>
        <v>0</v>
      </c>
      <c r="BJ581" s="18" t="s">
        <v>77</v>
      </c>
      <c r="BK581" s="217">
        <f>ROUND(I581*H581,2)</f>
        <v>0</v>
      </c>
      <c r="BL581" s="18" t="s">
        <v>547</v>
      </c>
      <c r="BM581" s="216" t="s">
        <v>571</v>
      </c>
    </row>
    <row r="582" s="2" customFormat="1">
      <c r="A582" s="39"/>
      <c r="B582" s="40"/>
      <c r="C582" s="41"/>
      <c r="D582" s="218" t="s">
        <v>140</v>
      </c>
      <c r="E582" s="41"/>
      <c r="F582" s="219" t="s">
        <v>572</v>
      </c>
      <c r="G582" s="41"/>
      <c r="H582" s="41"/>
      <c r="I582" s="220"/>
      <c r="J582" s="41"/>
      <c r="K582" s="41"/>
      <c r="L582" s="45"/>
      <c r="M582" s="221"/>
      <c r="N582" s="222"/>
      <c r="O582" s="85"/>
      <c r="P582" s="85"/>
      <c r="Q582" s="85"/>
      <c r="R582" s="85"/>
      <c r="S582" s="85"/>
      <c r="T582" s="86"/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T582" s="18" t="s">
        <v>140</v>
      </c>
      <c r="AU582" s="18" t="s">
        <v>81</v>
      </c>
    </row>
    <row r="583" s="2" customFormat="1" ht="16.5" customHeight="1">
      <c r="A583" s="39"/>
      <c r="B583" s="40"/>
      <c r="C583" s="267" t="s">
        <v>573</v>
      </c>
      <c r="D583" s="267" t="s">
        <v>540</v>
      </c>
      <c r="E583" s="268" t="s">
        <v>574</v>
      </c>
      <c r="F583" s="269" t="s">
        <v>575</v>
      </c>
      <c r="G583" s="270" t="s">
        <v>255</v>
      </c>
      <c r="H583" s="271">
        <v>7</v>
      </c>
      <c r="I583" s="272"/>
      <c r="J583" s="273">
        <f>ROUND(I583*H583,2)</f>
        <v>0</v>
      </c>
      <c r="K583" s="269" t="s">
        <v>138</v>
      </c>
      <c r="L583" s="274"/>
      <c r="M583" s="275" t="s">
        <v>19</v>
      </c>
      <c r="N583" s="276" t="s">
        <v>43</v>
      </c>
      <c r="O583" s="85"/>
      <c r="P583" s="214">
        <f>O583*H583</f>
        <v>0</v>
      </c>
      <c r="Q583" s="214">
        <v>0.00728</v>
      </c>
      <c r="R583" s="214">
        <f>Q583*H583</f>
        <v>0.050959999999999998</v>
      </c>
      <c r="S583" s="214">
        <v>0</v>
      </c>
      <c r="T583" s="215">
        <f>S583*H583</f>
        <v>0</v>
      </c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R583" s="216" t="s">
        <v>555</v>
      </c>
      <c r="AT583" s="216" t="s">
        <v>540</v>
      </c>
      <c r="AU583" s="216" t="s">
        <v>81</v>
      </c>
      <c r="AY583" s="18" t="s">
        <v>132</v>
      </c>
      <c r="BE583" s="217">
        <f>IF(N583="základní",J583,0)</f>
        <v>0</v>
      </c>
      <c r="BF583" s="217">
        <f>IF(N583="snížená",J583,0)</f>
        <v>0</v>
      </c>
      <c r="BG583" s="217">
        <f>IF(N583="zákl. přenesená",J583,0)</f>
        <v>0</v>
      </c>
      <c r="BH583" s="217">
        <f>IF(N583="sníž. přenesená",J583,0)</f>
        <v>0</v>
      </c>
      <c r="BI583" s="217">
        <f>IF(N583="nulová",J583,0)</f>
        <v>0</v>
      </c>
      <c r="BJ583" s="18" t="s">
        <v>77</v>
      </c>
      <c r="BK583" s="217">
        <f>ROUND(I583*H583,2)</f>
        <v>0</v>
      </c>
      <c r="BL583" s="18" t="s">
        <v>547</v>
      </c>
      <c r="BM583" s="216" t="s">
        <v>576</v>
      </c>
    </row>
    <row r="584" s="2" customFormat="1" ht="16.5" customHeight="1">
      <c r="A584" s="39"/>
      <c r="B584" s="40"/>
      <c r="C584" s="205" t="s">
        <v>577</v>
      </c>
      <c r="D584" s="205" t="s">
        <v>134</v>
      </c>
      <c r="E584" s="206" t="s">
        <v>578</v>
      </c>
      <c r="F584" s="207" t="s">
        <v>579</v>
      </c>
      <c r="G584" s="208" t="s">
        <v>580</v>
      </c>
      <c r="H584" s="209">
        <v>21</v>
      </c>
      <c r="I584" s="210"/>
      <c r="J584" s="211">
        <f>ROUND(I584*H584,2)</f>
        <v>0</v>
      </c>
      <c r="K584" s="207" t="s">
        <v>19</v>
      </c>
      <c r="L584" s="45"/>
      <c r="M584" s="212" t="s">
        <v>19</v>
      </c>
      <c r="N584" s="213" t="s">
        <v>43</v>
      </c>
      <c r="O584" s="85"/>
      <c r="P584" s="214">
        <f>O584*H584</f>
        <v>0</v>
      </c>
      <c r="Q584" s="214">
        <v>0</v>
      </c>
      <c r="R584" s="214">
        <f>Q584*H584</f>
        <v>0</v>
      </c>
      <c r="S584" s="214">
        <v>0</v>
      </c>
      <c r="T584" s="215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16" t="s">
        <v>547</v>
      </c>
      <c r="AT584" s="216" t="s">
        <v>134</v>
      </c>
      <c r="AU584" s="216" t="s">
        <v>81</v>
      </c>
      <c r="AY584" s="18" t="s">
        <v>132</v>
      </c>
      <c r="BE584" s="217">
        <f>IF(N584="základní",J584,0)</f>
        <v>0</v>
      </c>
      <c r="BF584" s="217">
        <f>IF(N584="snížená",J584,0)</f>
        <v>0</v>
      </c>
      <c r="BG584" s="217">
        <f>IF(N584="zákl. přenesená",J584,0)</f>
        <v>0</v>
      </c>
      <c r="BH584" s="217">
        <f>IF(N584="sníž. přenesená",J584,0)</f>
        <v>0</v>
      </c>
      <c r="BI584" s="217">
        <f>IF(N584="nulová",J584,0)</f>
        <v>0</v>
      </c>
      <c r="BJ584" s="18" t="s">
        <v>77</v>
      </c>
      <c r="BK584" s="217">
        <f>ROUND(I584*H584,2)</f>
        <v>0</v>
      </c>
      <c r="BL584" s="18" t="s">
        <v>547</v>
      </c>
      <c r="BM584" s="216" t="s">
        <v>581</v>
      </c>
    </row>
    <row r="585" s="2" customFormat="1" ht="24.15" customHeight="1">
      <c r="A585" s="39"/>
      <c r="B585" s="40"/>
      <c r="C585" s="205" t="s">
        <v>582</v>
      </c>
      <c r="D585" s="205" t="s">
        <v>134</v>
      </c>
      <c r="E585" s="206" t="s">
        <v>583</v>
      </c>
      <c r="F585" s="207" t="s">
        <v>584</v>
      </c>
      <c r="G585" s="208" t="s">
        <v>585</v>
      </c>
      <c r="H585" s="209">
        <v>1</v>
      </c>
      <c r="I585" s="210"/>
      <c r="J585" s="211">
        <f>ROUND(I585*H585,2)</f>
        <v>0</v>
      </c>
      <c r="K585" s="207" t="s">
        <v>19</v>
      </c>
      <c r="L585" s="45"/>
      <c r="M585" s="212" t="s">
        <v>19</v>
      </c>
      <c r="N585" s="213" t="s">
        <v>43</v>
      </c>
      <c r="O585" s="85"/>
      <c r="P585" s="214">
        <f>O585*H585</f>
        <v>0</v>
      </c>
      <c r="Q585" s="214">
        <v>0</v>
      </c>
      <c r="R585" s="214">
        <f>Q585*H585</f>
        <v>0</v>
      </c>
      <c r="S585" s="214">
        <v>0</v>
      </c>
      <c r="T585" s="215">
        <f>S585*H585</f>
        <v>0</v>
      </c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R585" s="216" t="s">
        <v>547</v>
      </c>
      <c r="AT585" s="216" t="s">
        <v>134</v>
      </c>
      <c r="AU585" s="216" t="s">
        <v>81</v>
      </c>
      <c r="AY585" s="18" t="s">
        <v>132</v>
      </c>
      <c r="BE585" s="217">
        <f>IF(N585="základní",J585,0)</f>
        <v>0</v>
      </c>
      <c r="BF585" s="217">
        <f>IF(N585="snížená",J585,0)</f>
        <v>0</v>
      </c>
      <c r="BG585" s="217">
        <f>IF(N585="zákl. přenesená",J585,0)</f>
        <v>0</v>
      </c>
      <c r="BH585" s="217">
        <f>IF(N585="sníž. přenesená",J585,0)</f>
        <v>0</v>
      </c>
      <c r="BI585" s="217">
        <f>IF(N585="nulová",J585,0)</f>
        <v>0</v>
      </c>
      <c r="BJ585" s="18" t="s">
        <v>77</v>
      </c>
      <c r="BK585" s="217">
        <f>ROUND(I585*H585,2)</f>
        <v>0</v>
      </c>
      <c r="BL585" s="18" t="s">
        <v>547</v>
      </c>
      <c r="BM585" s="216" t="s">
        <v>586</v>
      </c>
    </row>
    <row r="586" s="2" customFormat="1" ht="44.25" customHeight="1">
      <c r="A586" s="39"/>
      <c r="B586" s="40"/>
      <c r="C586" s="205" t="s">
        <v>587</v>
      </c>
      <c r="D586" s="205" t="s">
        <v>134</v>
      </c>
      <c r="E586" s="206" t="s">
        <v>588</v>
      </c>
      <c r="F586" s="207" t="s">
        <v>589</v>
      </c>
      <c r="G586" s="208" t="s">
        <v>590</v>
      </c>
      <c r="H586" s="277"/>
      <c r="I586" s="210"/>
      <c r="J586" s="211">
        <f>ROUND(I586*H586,2)</f>
        <v>0</v>
      </c>
      <c r="K586" s="207" t="s">
        <v>138</v>
      </c>
      <c r="L586" s="45"/>
      <c r="M586" s="212" t="s">
        <v>19</v>
      </c>
      <c r="N586" s="213" t="s">
        <v>43</v>
      </c>
      <c r="O586" s="85"/>
      <c r="P586" s="214">
        <f>O586*H586</f>
        <v>0</v>
      </c>
      <c r="Q586" s="214">
        <v>0</v>
      </c>
      <c r="R586" s="214">
        <f>Q586*H586</f>
        <v>0</v>
      </c>
      <c r="S586" s="214">
        <v>0</v>
      </c>
      <c r="T586" s="215">
        <f>S586*H586</f>
        <v>0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16" t="s">
        <v>547</v>
      </c>
      <c r="AT586" s="216" t="s">
        <v>134</v>
      </c>
      <c r="AU586" s="216" t="s">
        <v>81</v>
      </c>
      <c r="AY586" s="18" t="s">
        <v>132</v>
      </c>
      <c r="BE586" s="217">
        <f>IF(N586="základní",J586,0)</f>
        <v>0</v>
      </c>
      <c r="BF586" s="217">
        <f>IF(N586="snížená",J586,0)</f>
        <v>0</v>
      </c>
      <c r="BG586" s="217">
        <f>IF(N586="zákl. přenesená",J586,0)</f>
        <v>0</v>
      </c>
      <c r="BH586" s="217">
        <f>IF(N586="sníž. přenesená",J586,0)</f>
        <v>0</v>
      </c>
      <c r="BI586" s="217">
        <f>IF(N586="nulová",J586,0)</f>
        <v>0</v>
      </c>
      <c r="BJ586" s="18" t="s">
        <v>77</v>
      </c>
      <c r="BK586" s="217">
        <f>ROUND(I586*H586,2)</f>
        <v>0</v>
      </c>
      <c r="BL586" s="18" t="s">
        <v>547</v>
      </c>
      <c r="BM586" s="216" t="s">
        <v>591</v>
      </c>
    </row>
    <row r="587" s="2" customFormat="1">
      <c r="A587" s="39"/>
      <c r="B587" s="40"/>
      <c r="C587" s="41"/>
      <c r="D587" s="218" t="s">
        <v>140</v>
      </c>
      <c r="E587" s="41"/>
      <c r="F587" s="219" t="s">
        <v>592</v>
      </c>
      <c r="G587" s="41"/>
      <c r="H587" s="41"/>
      <c r="I587" s="220"/>
      <c r="J587" s="41"/>
      <c r="K587" s="41"/>
      <c r="L587" s="45"/>
      <c r="M587" s="221"/>
      <c r="N587" s="222"/>
      <c r="O587" s="85"/>
      <c r="P587" s="85"/>
      <c r="Q587" s="85"/>
      <c r="R587" s="85"/>
      <c r="S587" s="85"/>
      <c r="T587" s="86"/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T587" s="18" t="s">
        <v>140</v>
      </c>
      <c r="AU587" s="18" t="s">
        <v>81</v>
      </c>
    </row>
    <row r="588" s="12" customFormat="1" ht="25.92" customHeight="1">
      <c r="A588" s="12"/>
      <c r="B588" s="189"/>
      <c r="C588" s="190"/>
      <c r="D588" s="191" t="s">
        <v>71</v>
      </c>
      <c r="E588" s="192" t="s">
        <v>593</v>
      </c>
      <c r="F588" s="192" t="s">
        <v>594</v>
      </c>
      <c r="G588" s="190"/>
      <c r="H588" s="190"/>
      <c r="I588" s="193"/>
      <c r="J588" s="194">
        <f>BK588</f>
        <v>0</v>
      </c>
      <c r="K588" s="190"/>
      <c r="L588" s="195"/>
      <c r="M588" s="196"/>
      <c r="N588" s="197"/>
      <c r="O588" s="197"/>
      <c r="P588" s="198">
        <f>P589+P604+P777+P847+P874+P930+P1108+P1148+P1447+P1464+P1596</f>
        <v>0</v>
      </c>
      <c r="Q588" s="197"/>
      <c r="R588" s="198">
        <f>R589+R604+R777+R847+R874+R930+R1108+R1148+R1447+R1464+R1596</f>
        <v>39.588763630000003</v>
      </c>
      <c r="S588" s="197"/>
      <c r="T588" s="199">
        <f>T589+T604+T777+T847+T874+T930+T1108+T1148+T1447+T1464+T1596</f>
        <v>5.6878309600000003</v>
      </c>
      <c r="U588" s="12"/>
      <c r="V588" s="12"/>
      <c r="W588" s="12"/>
      <c r="X588" s="12"/>
      <c r="Y588" s="12"/>
      <c r="Z588" s="12"/>
      <c r="AA588" s="12"/>
      <c r="AB588" s="12"/>
      <c r="AC588" s="12"/>
      <c r="AD588" s="12"/>
      <c r="AE588" s="12"/>
      <c r="AR588" s="200" t="s">
        <v>81</v>
      </c>
      <c r="AT588" s="201" t="s">
        <v>71</v>
      </c>
      <c r="AU588" s="201" t="s">
        <v>72</v>
      </c>
      <c r="AY588" s="200" t="s">
        <v>132</v>
      </c>
      <c r="BK588" s="202">
        <f>BK589+BK604+BK777+BK847+BK874+BK930+BK1108+BK1148+BK1447+BK1464+BK1596</f>
        <v>0</v>
      </c>
    </row>
    <row r="589" s="12" customFormat="1" ht="22.8" customHeight="1">
      <c r="A589" s="12"/>
      <c r="B589" s="189"/>
      <c r="C589" s="190"/>
      <c r="D589" s="191" t="s">
        <v>71</v>
      </c>
      <c r="E589" s="203" t="s">
        <v>595</v>
      </c>
      <c r="F589" s="203" t="s">
        <v>596</v>
      </c>
      <c r="G589" s="190"/>
      <c r="H589" s="190"/>
      <c r="I589" s="193"/>
      <c r="J589" s="204">
        <f>BK589</f>
        <v>0</v>
      </c>
      <c r="K589" s="190"/>
      <c r="L589" s="195"/>
      <c r="M589" s="196"/>
      <c r="N589" s="197"/>
      <c r="O589" s="197"/>
      <c r="P589" s="198">
        <f>SUM(P590:P603)</f>
        <v>0</v>
      </c>
      <c r="Q589" s="197"/>
      <c r="R589" s="198">
        <f>SUM(R590:R603)</f>
        <v>0.17474400000000001</v>
      </c>
      <c r="S589" s="197"/>
      <c r="T589" s="199">
        <f>SUM(T590:T603)</f>
        <v>0</v>
      </c>
      <c r="U589" s="12"/>
      <c r="V589" s="12"/>
      <c r="W589" s="12"/>
      <c r="X589" s="12"/>
      <c r="Y589" s="12"/>
      <c r="Z589" s="12"/>
      <c r="AA589" s="12"/>
      <c r="AB589" s="12"/>
      <c r="AC589" s="12"/>
      <c r="AD589" s="12"/>
      <c r="AE589" s="12"/>
      <c r="AR589" s="200" t="s">
        <v>81</v>
      </c>
      <c r="AT589" s="201" t="s">
        <v>71</v>
      </c>
      <c r="AU589" s="201" t="s">
        <v>77</v>
      </c>
      <c r="AY589" s="200" t="s">
        <v>132</v>
      </c>
      <c r="BK589" s="202">
        <f>SUM(BK590:BK603)</f>
        <v>0</v>
      </c>
    </row>
    <row r="590" s="2" customFormat="1" ht="44.25" customHeight="1">
      <c r="A590" s="39"/>
      <c r="B590" s="40"/>
      <c r="C590" s="205" t="s">
        <v>597</v>
      </c>
      <c r="D590" s="205" t="s">
        <v>134</v>
      </c>
      <c r="E590" s="206" t="s">
        <v>598</v>
      </c>
      <c r="F590" s="207" t="s">
        <v>599</v>
      </c>
      <c r="G590" s="208" t="s">
        <v>155</v>
      </c>
      <c r="H590" s="209">
        <v>43.686</v>
      </c>
      <c r="I590" s="210"/>
      <c r="J590" s="211">
        <f>ROUND(I590*H590,2)</f>
        <v>0</v>
      </c>
      <c r="K590" s="207" t="s">
        <v>138</v>
      </c>
      <c r="L590" s="45"/>
      <c r="M590" s="212" t="s">
        <v>19</v>
      </c>
      <c r="N590" s="213" t="s">
        <v>43</v>
      </c>
      <c r="O590" s="85"/>
      <c r="P590" s="214">
        <f>O590*H590</f>
        <v>0</v>
      </c>
      <c r="Q590" s="214">
        <v>0</v>
      </c>
      <c r="R590" s="214">
        <f>Q590*H590</f>
        <v>0</v>
      </c>
      <c r="S590" s="214">
        <v>0</v>
      </c>
      <c r="T590" s="215">
        <f>S590*H590</f>
        <v>0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16" t="s">
        <v>333</v>
      </c>
      <c r="AT590" s="216" t="s">
        <v>134</v>
      </c>
      <c r="AU590" s="216" t="s">
        <v>81</v>
      </c>
      <c r="AY590" s="18" t="s">
        <v>132</v>
      </c>
      <c r="BE590" s="217">
        <f>IF(N590="základní",J590,0)</f>
        <v>0</v>
      </c>
      <c r="BF590" s="217">
        <f>IF(N590="snížená",J590,0)</f>
        <v>0</v>
      </c>
      <c r="BG590" s="217">
        <f>IF(N590="zákl. přenesená",J590,0)</f>
        <v>0</v>
      </c>
      <c r="BH590" s="217">
        <f>IF(N590="sníž. přenesená",J590,0)</f>
        <v>0</v>
      </c>
      <c r="BI590" s="217">
        <f>IF(N590="nulová",J590,0)</f>
        <v>0</v>
      </c>
      <c r="BJ590" s="18" t="s">
        <v>77</v>
      </c>
      <c r="BK590" s="217">
        <f>ROUND(I590*H590,2)</f>
        <v>0</v>
      </c>
      <c r="BL590" s="18" t="s">
        <v>333</v>
      </c>
      <c r="BM590" s="216" t="s">
        <v>600</v>
      </c>
    </row>
    <row r="591" s="2" customFormat="1">
      <c r="A591" s="39"/>
      <c r="B591" s="40"/>
      <c r="C591" s="41"/>
      <c r="D591" s="218" t="s">
        <v>140</v>
      </c>
      <c r="E591" s="41"/>
      <c r="F591" s="219" t="s">
        <v>601</v>
      </c>
      <c r="G591" s="41"/>
      <c r="H591" s="41"/>
      <c r="I591" s="220"/>
      <c r="J591" s="41"/>
      <c r="K591" s="41"/>
      <c r="L591" s="45"/>
      <c r="M591" s="221"/>
      <c r="N591" s="222"/>
      <c r="O591" s="85"/>
      <c r="P591" s="85"/>
      <c r="Q591" s="85"/>
      <c r="R591" s="85"/>
      <c r="S591" s="85"/>
      <c r="T591" s="86"/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T591" s="18" t="s">
        <v>140</v>
      </c>
      <c r="AU591" s="18" t="s">
        <v>81</v>
      </c>
    </row>
    <row r="592" s="13" customFormat="1">
      <c r="A592" s="13"/>
      <c r="B592" s="223"/>
      <c r="C592" s="224"/>
      <c r="D592" s="225" t="s">
        <v>142</v>
      </c>
      <c r="E592" s="226" t="s">
        <v>19</v>
      </c>
      <c r="F592" s="227" t="s">
        <v>602</v>
      </c>
      <c r="G592" s="224"/>
      <c r="H592" s="226" t="s">
        <v>19</v>
      </c>
      <c r="I592" s="228"/>
      <c r="J592" s="224"/>
      <c r="K592" s="224"/>
      <c r="L592" s="229"/>
      <c r="M592" s="230"/>
      <c r="N592" s="231"/>
      <c r="O592" s="231"/>
      <c r="P592" s="231"/>
      <c r="Q592" s="231"/>
      <c r="R592" s="231"/>
      <c r="S592" s="231"/>
      <c r="T592" s="232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33" t="s">
        <v>142</v>
      </c>
      <c r="AU592" s="233" t="s">
        <v>81</v>
      </c>
      <c r="AV592" s="13" t="s">
        <v>77</v>
      </c>
      <c r="AW592" s="13" t="s">
        <v>33</v>
      </c>
      <c r="AX592" s="13" t="s">
        <v>72</v>
      </c>
      <c r="AY592" s="233" t="s">
        <v>132</v>
      </c>
    </row>
    <row r="593" s="14" customFormat="1">
      <c r="A593" s="14"/>
      <c r="B593" s="234"/>
      <c r="C593" s="235"/>
      <c r="D593" s="225" t="s">
        <v>142</v>
      </c>
      <c r="E593" s="236" t="s">
        <v>19</v>
      </c>
      <c r="F593" s="237" t="s">
        <v>349</v>
      </c>
      <c r="G593" s="235"/>
      <c r="H593" s="238">
        <v>36.659999999999997</v>
      </c>
      <c r="I593" s="239"/>
      <c r="J593" s="235"/>
      <c r="K593" s="235"/>
      <c r="L593" s="240"/>
      <c r="M593" s="241"/>
      <c r="N593" s="242"/>
      <c r="O593" s="242"/>
      <c r="P593" s="242"/>
      <c r="Q593" s="242"/>
      <c r="R593" s="242"/>
      <c r="S593" s="242"/>
      <c r="T593" s="243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44" t="s">
        <v>142</v>
      </c>
      <c r="AU593" s="244" t="s">
        <v>81</v>
      </c>
      <c r="AV593" s="14" t="s">
        <v>81</v>
      </c>
      <c r="AW593" s="14" t="s">
        <v>33</v>
      </c>
      <c r="AX593" s="14" t="s">
        <v>72</v>
      </c>
      <c r="AY593" s="244" t="s">
        <v>132</v>
      </c>
    </row>
    <row r="594" s="14" customFormat="1">
      <c r="A594" s="14"/>
      <c r="B594" s="234"/>
      <c r="C594" s="235"/>
      <c r="D594" s="225" t="s">
        <v>142</v>
      </c>
      <c r="E594" s="236" t="s">
        <v>19</v>
      </c>
      <c r="F594" s="237" t="s">
        <v>603</v>
      </c>
      <c r="G594" s="235"/>
      <c r="H594" s="238">
        <v>7.2960000000000003</v>
      </c>
      <c r="I594" s="239"/>
      <c r="J594" s="235"/>
      <c r="K594" s="235"/>
      <c r="L594" s="240"/>
      <c r="M594" s="241"/>
      <c r="N594" s="242"/>
      <c r="O594" s="242"/>
      <c r="P594" s="242"/>
      <c r="Q594" s="242"/>
      <c r="R594" s="242"/>
      <c r="S594" s="242"/>
      <c r="T594" s="243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44" t="s">
        <v>142</v>
      </c>
      <c r="AU594" s="244" t="s">
        <v>81</v>
      </c>
      <c r="AV594" s="14" t="s">
        <v>81</v>
      </c>
      <c r="AW594" s="14" t="s">
        <v>33</v>
      </c>
      <c r="AX594" s="14" t="s">
        <v>72</v>
      </c>
      <c r="AY594" s="244" t="s">
        <v>132</v>
      </c>
    </row>
    <row r="595" s="14" customFormat="1">
      <c r="A595" s="14"/>
      <c r="B595" s="234"/>
      <c r="C595" s="235"/>
      <c r="D595" s="225" t="s">
        <v>142</v>
      </c>
      <c r="E595" s="236" t="s">
        <v>19</v>
      </c>
      <c r="F595" s="237" t="s">
        <v>604</v>
      </c>
      <c r="G595" s="235"/>
      <c r="H595" s="238">
        <v>-0.35999999999999999</v>
      </c>
      <c r="I595" s="239"/>
      <c r="J595" s="235"/>
      <c r="K595" s="235"/>
      <c r="L595" s="240"/>
      <c r="M595" s="241"/>
      <c r="N595" s="242"/>
      <c r="O595" s="242"/>
      <c r="P595" s="242"/>
      <c r="Q595" s="242"/>
      <c r="R595" s="242"/>
      <c r="S595" s="242"/>
      <c r="T595" s="243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44" t="s">
        <v>142</v>
      </c>
      <c r="AU595" s="244" t="s">
        <v>81</v>
      </c>
      <c r="AV595" s="14" t="s">
        <v>81</v>
      </c>
      <c r="AW595" s="14" t="s">
        <v>33</v>
      </c>
      <c r="AX595" s="14" t="s">
        <v>72</v>
      </c>
      <c r="AY595" s="244" t="s">
        <v>132</v>
      </c>
    </row>
    <row r="596" s="14" customFormat="1">
      <c r="A596" s="14"/>
      <c r="B596" s="234"/>
      <c r="C596" s="235"/>
      <c r="D596" s="225" t="s">
        <v>142</v>
      </c>
      <c r="E596" s="236" t="s">
        <v>19</v>
      </c>
      <c r="F596" s="237" t="s">
        <v>605</v>
      </c>
      <c r="G596" s="235"/>
      <c r="H596" s="238">
        <v>0.089999999999999997</v>
      </c>
      <c r="I596" s="239"/>
      <c r="J596" s="235"/>
      <c r="K596" s="235"/>
      <c r="L596" s="240"/>
      <c r="M596" s="241"/>
      <c r="N596" s="242"/>
      <c r="O596" s="242"/>
      <c r="P596" s="242"/>
      <c r="Q596" s="242"/>
      <c r="R596" s="242"/>
      <c r="S596" s="242"/>
      <c r="T596" s="243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44" t="s">
        <v>142</v>
      </c>
      <c r="AU596" s="244" t="s">
        <v>81</v>
      </c>
      <c r="AV596" s="14" t="s">
        <v>81</v>
      </c>
      <c r="AW596" s="14" t="s">
        <v>33</v>
      </c>
      <c r="AX596" s="14" t="s">
        <v>72</v>
      </c>
      <c r="AY596" s="244" t="s">
        <v>132</v>
      </c>
    </row>
    <row r="597" s="15" customFormat="1">
      <c r="A597" s="15"/>
      <c r="B597" s="245"/>
      <c r="C597" s="246"/>
      <c r="D597" s="225" t="s">
        <v>142</v>
      </c>
      <c r="E597" s="247" t="s">
        <v>19</v>
      </c>
      <c r="F597" s="248" t="s">
        <v>152</v>
      </c>
      <c r="G597" s="246"/>
      <c r="H597" s="249">
        <v>43.686</v>
      </c>
      <c r="I597" s="250"/>
      <c r="J597" s="246"/>
      <c r="K597" s="246"/>
      <c r="L597" s="251"/>
      <c r="M597" s="252"/>
      <c r="N597" s="253"/>
      <c r="O597" s="253"/>
      <c r="P597" s="253"/>
      <c r="Q597" s="253"/>
      <c r="R597" s="253"/>
      <c r="S597" s="253"/>
      <c r="T597" s="254"/>
      <c r="U597" s="15"/>
      <c r="V597" s="15"/>
      <c r="W597" s="15"/>
      <c r="X597" s="15"/>
      <c r="Y597" s="15"/>
      <c r="Z597" s="15"/>
      <c r="AA597" s="15"/>
      <c r="AB597" s="15"/>
      <c r="AC597" s="15"/>
      <c r="AD597" s="15"/>
      <c r="AE597" s="15"/>
      <c r="AT597" s="255" t="s">
        <v>142</v>
      </c>
      <c r="AU597" s="255" t="s">
        <v>81</v>
      </c>
      <c r="AV597" s="15" t="s">
        <v>87</v>
      </c>
      <c r="AW597" s="15" t="s">
        <v>33</v>
      </c>
      <c r="AX597" s="15" t="s">
        <v>77</v>
      </c>
      <c r="AY597" s="255" t="s">
        <v>132</v>
      </c>
    </row>
    <row r="598" s="2" customFormat="1" ht="24.15" customHeight="1">
      <c r="A598" s="39"/>
      <c r="B598" s="40"/>
      <c r="C598" s="267" t="s">
        <v>606</v>
      </c>
      <c r="D598" s="267" t="s">
        <v>540</v>
      </c>
      <c r="E598" s="268" t="s">
        <v>607</v>
      </c>
      <c r="F598" s="269" t="s">
        <v>608</v>
      </c>
      <c r="G598" s="270" t="s">
        <v>609</v>
      </c>
      <c r="H598" s="271">
        <v>174.744</v>
      </c>
      <c r="I598" s="272"/>
      <c r="J598" s="273">
        <f>ROUND(I598*H598,2)</f>
        <v>0</v>
      </c>
      <c r="K598" s="269" t="s">
        <v>138</v>
      </c>
      <c r="L598" s="274"/>
      <c r="M598" s="275" t="s">
        <v>19</v>
      </c>
      <c r="N598" s="276" t="s">
        <v>43</v>
      </c>
      <c r="O598" s="85"/>
      <c r="P598" s="214">
        <f>O598*H598</f>
        <v>0</v>
      </c>
      <c r="Q598" s="214">
        <v>0.001</v>
      </c>
      <c r="R598" s="214">
        <f>Q598*H598</f>
        <v>0.17474400000000001</v>
      </c>
      <c r="S598" s="214">
        <v>0</v>
      </c>
      <c r="T598" s="215">
        <f>S598*H598</f>
        <v>0</v>
      </c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R598" s="216" t="s">
        <v>452</v>
      </c>
      <c r="AT598" s="216" t="s">
        <v>540</v>
      </c>
      <c r="AU598" s="216" t="s">
        <v>81</v>
      </c>
      <c r="AY598" s="18" t="s">
        <v>132</v>
      </c>
      <c r="BE598" s="217">
        <f>IF(N598="základní",J598,0)</f>
        <v>0</v>
      </c>
      <c r="BF598" s="217">
        <f>IF(N598="snížená",J598,0)</f>
        <v>0</v>
      </c>
      <c r="BG598" s="217">
        <f>IF(N598="zákl. přenesená",J598,0)</f>
        <v>0</v>
      </c>
      <c r="BH598" s="217">
        <f>IF(N598="sníž. přenesená",J598,0)</f>
        <v>0</v>
      </c>
      <c r="BI598" s="217">
        <f>IF(N598="nulová",J598,0)</f>
        <v>0</v>
      </c>
      <c r="BJ598" s="18" t="s">
        <v>77</v>
      </c>
      <c r="BK598" s="217">
        <f>ROUND(I598*H598,2)</f>
        <v>0</v>
      </c>
      <c r="BL598" s="18" t="s">
        <v>333</v>
      </c>
      <c r="BM598" s="216" t="s">
        <v>610</v>
      </c>
    </row>
    <row r="599" s="13" customFormat="1">
      <c r="A599" s="13"/>
      <c r="B599" s="223"/>
      <c r="C599" s="224"/>
      <c r="D599" s="225" t="s">
        <v>142</v>
      </c>
      <c r="E599" s="226" t="s">
        <v>19</v>
      </c>
      <c r="F599" s="227" t="s">
        <v>611</v>
      </c>
      <c r="G599" s="224"/>
      <c r="H599" s="226" t="s">
        <v>19</v>
      </c>
      <c r="I599" s="228"/>
      <c r="J599" s="224"/>
      <c r="K599" s="224"/>
      <c r="L599" s="229"/>
      <c r="M599" s="230"/>
      <c r="N599" s="231"/>
      <c r="O599" s="231"/>
      <c r="P599" s="231"/>
      <c r="Q599" s="231"/>
      <c r="R599" s="231"/>
      <c r="S599" s="231"/>
      <c r="T599" s="232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33" t="s">
        <v>142</v>
      </c>
      <c r="AU599" s="233" t="s">
        <v>81</v>
      </c>
      <c r="AV599" s="13" t="s">
        <v>77</v>
      </c>
      <c r="AW599" s="13" t="s">
        <v>33</v>
      </c>
      <c r="AX599" s="13" t="s">
        <v>72</v>
      </c>
      <c r="AY599" s="233" t="s">
        <v>132</v>
      </c>
    </row>
    <row r="600" s="14" customFormat="1">
      <c r="A600" s="14"/>
      <c r="B600" s="234"/>
      <c r="C600" s="235"/>
      <c r="D600" s="225" t="s">
        <v>142</v>
      </c>
      <c r="E600" s="236" t="s">
        <v>19</v>
      </c>
      <c r="F600" s="237" t="s">
        <v>612</v>
      </c>
      <c r="G600" s="235"/>
      <c r="H600" s="238">
        <v>174.744</v>
      </c>
      <c r="I600" s="239"/>
      <c r="J600" s="235"/>
      <c r="K600" s="235"/>
      <c r="L600" s="240"/>
      <c r="M600" s="241"/>
      <c r="N600" s="242"/>
      <c r="O600" s="242"/>
      <c r="P600" s="242"/>
      <c r="Q600" s="242"/>
      <c r="R600" s="242"/>
      <c r="S600" s="242"/>
      <c r="T600" s="243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44" t="s">
        <v>142</v>
      </c>
      <c r="AU600" s="244" t="s">
        <v>81</v>
      </c>
      <c r="AV600" s="14" t="s">
        <v>81</v>
      </c>
      <c r="AW600" s="14" t="s">
        <v>33</v>
      </c>
      <c r="AX600" s="14" t="s">
        <v>72</v>
      </c>
      <c r="AY600" s="244" t="s">
        <v>132</v>
      </c>
    </row>
    <row r="601" s="15" customFormat="1">
      <c r="A601" s="15"/>
      <c r="B601" s="245"/>
      <c r="C601" s="246"/>
      <c r="D601" s="225" t="s">
        <v>142</v>
      </c>
      <c r="E601" s="247" t="s">
        <v>19</v>
      </c>
      <c r="F601" s="248" t="s">
        <v>152</v>
      </c>
      <c r="G601" s="246"/>
      <c r="H601" s="249">
        <v>174.744</v>
      </c>
      <c r="I601" s="250"/>
      <c r="J601" s="246"/>
      <c r="K601" s="246"/>
      <c r="L601" s="251"/>
      <c r="M601" s="252"/>
      <c r="N601" s="253"/>
      <c r="O601" s="253"/>
      <c r="P601" s="253"/>
      <c r="Q601" s="253"/>
      <c r="R601" s="253"/>
      <c r="S601" s="253"/>
      <c r="T601" s="254"/>
      <c r="U601" s="15"/>
      <c r="V601" s="15"/>
      <c r="W601" s="15"/>
      <c r="X601" s="15"/>
      <c r="Y601" s="15"/>
      <c r="Z601" s="15"/>
      <c r="AA601" s="15"/>
      <c r="AB601" s="15"/>
      <c r="AC601" s="15"/>
      <c r="AD601" s="15"/>
      <c r="AE601" s="15"/>
      <c r="AT601" s="255" t="s">
        <v>142</v>
      </c>
      <c r="AU601" s="255" t="s">
        <v>81</v>
      </c>
      <c r="AV601" s="15" t="s">
        <v>87</v>
      </c>
      <c r="AW601" s="15" t="s">
        <v>33</v>
      </c>
      <c r="AX601" s="15" t="s">
        <v>77</v>
      </c>
      <c r="AY601" s="255" t="s">
        <v>132</v>
      </c>
    </row>
    <row r="602" s="2" customFormat="1" ht="49.05" customHeight="1">
      <c r="A602" s="39"/>
      <c r="B602" s="40"/>
      <c r="C602" s="205" t="s">
        <v>613</v>
      </c>
      <c r="D602" s="205" t="s">
        <v>134</v>
      </c>
      <c r="E602" s="206" t="s">
        <v>614</v>
      </c>
      <c r="F602" s="207" t="s">
        <v>615</v>
      </c>
      <c r="G602" s="208" t="s">
        <v>590</v>
      </c>
      <c r="H602" s="277"/>
      <c r="I602" s="210"/>
      <c r="J602" s="211">
        <f>ROUND(I602*H602,2)</f>
        <v>0</v>
      </c>
      <c r="K602" s="207" t="s">
        <v>138</v>
      </c>
      <c r="L602" s="45"/>
      <c r="M602" s="212" t="s">
        <v>19</v>
      </c>
      <c r="N602" s="213" t="s">
        <v>43</v>
      </c>
      <c r="O602" s="85"/>
      <c r="P602" s="214">
        <f>O602*H602</f>
        <v>0</v>
      </c>
      <c r="Q602" s="214">
        <v>0</v>
      </c>
      <c r="R602" s="214">
        <f>Q602*H602</f>
        <v>0</v>
      </c>
      <c r="S602" s="214">
        <v>0</v>
      </c>
      <c r="T602" s="215">
        <f>S602*H602</f>
        <v>0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16" t="s">
        <v>333</v>
      </c>
      <c r="AT602" s="216" t="s">
        <v>134</v>
      </c>
      <c r="AU602" s="216" t="s">
        <v>81</v>
      </c>
      <c r="AY602" s="18" t="s">
        <v>132</v>
      </c>
      <c r="BE602" s="217">
        <f>IF(N602="základní",J602,0)</f>
        <v>0</v>
      </c>
      <c r="BF602" s="217">
        <f>IF(N602="snížená",J602,0)</f>
        <v>0</v>
      </c>
      <c r="BG602" s="217">
        <f>IF(N602="zákl. přenesená",J602,0)</f>
        <v>0</v>
      </c>
      <c r="BH602" s="217">
        <f>IF(N602="sníž. přenesená",J602,0)</f>
        <v>0</v>
      </c>
      <c r="BI602" s="217">
        <f>IF(N602="nulová",J602,0)</f>
        <v>0</v>
      </c>
      <c r="BJ602" s="18" t="s">
        <v>77</v>
      </c>
      <c r="BK602" s="217">
        <f>ROUND(I602*H602,2)</f>
        <v>0</v>
      </c>
      <c r="BL602" s="18" t="s">
        <v>333</v>
      </c>
      <c r="BM602" s="216" t="s">
        <v>616</v>
      </c>
    </row>
    <row r="603" s="2" customFormat="1">
      <c r="A603" s="39"/>
      <c r="B603" s="40"/>
      <c r="C603" s="41"/>
      <c r="D603" s="218" t="s">
        <v>140</v>
      </c>
      <c r="E603" s="41"/>
      <c r="F603" s="219" t="s">
        <v>617</v>
      </c>
      <c r="G603" s="41"/>
      <c r="H603" s="41"/>
      <c r="I603" s="220"/>
      <c r="J603" s="41"/>
      <c r="K603" s="41"/>
      <c r="L603" s="45"/>
      <c r="M603" s="221"/>
      <c r="N603" s="222"/>
      <c r="O603" s="85"/>
      <c r="P603" s="85"/>
      <c r="Q603" s="85"/>
      <c r="R603" s="85"/>
      <c r="S603" s="85"/>
      <c r="T603" s="86"/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T603" s="18" t="s">
        <v>140</v>
      </c>
      <c r="AU603" s="18" t="s">
        <v>81</v>
      </c>
    </row>
    <row r="604" s="12" customFormat="1" ht="22.8" customHeight="1">
      <c r="A604" s="12"/>
      <c r="B604" s="189"/>
      <c r="C604" s="190"/>
      <c r="D604" s="191" t="s">
        <v>71</v>
      </c>
      <c r="E604" s="203" t="s">
        <v>618</v>
      </c>
      <c r="F604" s="203" t="s">
        <v>619</v>
      </c>
      <c r="G604" s="190"/>
      <c r="H604" s="190"/>
      <c r="I604" s="193"/>
      <c r="J604" s="204">
        <f>BK604</f>
        <v>0</v>
      </c>
      <c r="K604" s="190"/>
      <c r="L604" s="195"/>
      <c r="M604" s="196"/>
      <c r="N604" s="197"/>
      <c r="O604" s="197"/>
      <c r="P604" s="198">
        <f>SUM(P605:P776)</f>
        <v>0</v>
      </c>
      <c r="Q604" s="197"/>
      <c r="R604" s="198">
        <f>SUM(R605:R776)</f>
        <v>0.23410999999999999</v>
      </c>
      <c r="S604" s="197"/>
      <c r="T604" s="199">
        <f>SUM(T605:T776)</f>
        <v>0</v>
      </c>
      <c r="U604" s="12"/>
      <c r="V604" s="12"/>
      <c r="W604" s="12"/>
      <c r="X604" s="12"/>
      <c r="Y604" s="12"/>
      <c r="Z604" s="12"/>
      <c r="AA604" s="12"/>
      <c r="AB604" s="12"/>
      <c r="AC604" s="12"/>
      <c r="AD604" s="12"/>
      <c r="AE604" s="12"/>
      <c r="AR604" s="200" t="s">
        <v>81</v>
      </c>
      <c r="AT604" s="201" t="s">
        <v>71</v>
      </c>
      <c r="AU604" s="201" t="s">
        <v>77</v>
      </c>
      <c r="AY604" s="200" t="s">
        <v>132</v>
      </c>
      <c r="BK604" s="202">
        <f>SUM(BK605:BK776)</f>
        <v>0</v>
      </c>
    </row>
    <row r="605" s="2" customFormat="1" ht="16.5" customHeight="1">
      <c r="A605" s="39"/>
      <c r="B605" s="40"/>
      <c r="C605" s="205" t="s">
        <v>620</v>
      </c>
      <c r="D605" s="205" t="s">
        <v>134</v>
      </c>
      <c r="E605" s="206" t="s">
        <v>621</v>
      </c>
      <c r="F605" s="207" t="s">
        <v>622</v>
      </c>
      <c r="G605" s="208" t="s">
        <v>255</v>
      </c>
      <c r="H605" s="209">
        <v>48</v>
      </c>
      <c r="I605" s="210"/>
      <c r="J605" s="211">
        <f>ROUND(I605*H605,2)</f>
        <v>0</v>
      </c>
      <c r="K605" s="207" t="s">
        <v>138</v>
      </c>
      <c r="L605" s="45"/>
      <c r="M605" s="212" t="s">
        <v>19</v>
      </c>
      <c r="N605" s="213" t="s">
        <v>43</v>
      </c>
      <c r="O605" s="85"/>
      <c r="P605" s="214">
        <f>O605*H605</f>
        <v>0</v>
      </c>
      <c r="Q605" s="214">
        <v>0.00056999999999999998</v>
      </c>
      <c r="R605" s="214">
        <f>Q605*H605</f>
        <v>0.027359999999999999</v>
      </c>
      <c r="S605" s="214">
        <v>0</v>
      </c>
      <c r="T605" s="215">
        <f>S605*H605</f>
        <v>0</v>
      </c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R605" s="216" t="s">
        <v>333</v>
      </c>
      <c r="AT605" s="216" t="s">
        <v>134</v>
      </c>
      <c r="AU605" s="216" t="s">
        <v>81</v>
      </c>
      <c r="AY605" s="18" t="s">
        <v>132</v>
      </c>
      <c r="BE605" s="217">
        <f>IF(N605="základní",J605,0)</f>
        <v>0</v>
      </c>
      <c r="BF605" s="217">
        <f>IF(N605="snížená",J605,0)</f>
        <v>0</v>
      </c>
      <c r="BG605" s="217">
        <f>IF(N605="zákl. přenesená",J605,0)</f>
        <v>0</v>
      </c>
      <c r="BH605" s="217">
        <f>IF(N605="sníž. přenesená",J605,0)</f>
        <v>0</v>
      </c>
      <c r="BI605" s="217">
        <f>IF(N605="nulová",J605,0)</f>
        <v>0</v>
      </c>
      <c r="BJ605" s="18" t="s">
        <v>77</v>
      </c>
      <c r="BK605" s="217">
        <f>ROUND(I605*H605,2)</f>
        <v>0</v>
      </c>
      <c r="BL605" s="18" t="s">
        <v>333</v>
      </c>
      <c r="BM605" s="216" t="s">
        <v>623</v>
      </c>
    </row>
    <row r="606" s="2" customFormat="1">
      <c r="A606" s="39"/>
      <c r="B606" s="40"/>
      <c r="C606" s="41"/>
      <c r="D606" s="218" t="s">
        <v>140</v>
      </c>
      <c r="E606" s="41"/>
      <c r="F606" s="219" t="s">
        <v>624</v>
      </c>
      <c r="G606" s="41"/>
      <c r="H606" s="41"/>
      <c r="I606" s="220"/>
      <c r="J606" s="41"/>
      <c r="K606" s="41"/>
      <c r="L606" s="45"/>
      <c r="M606" s="221"/>
      <c r="N606" s="222"/>
      <c r="O606" s="85"/>
      <c r="P606" s="85"/>
      <c r="Q606" s="85"/>
      <c r="R606" s="85"/>
      <c r="S606" s="85"/>
      <c r="T606" s="86"/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T606" s="18" t="s">
        <v>140</v>
      </c>
      <c r="AU606" s="18" t="s">
        <v>81</v>
      </c>
    </row>
    <row r="607" s="13" customFormat="1">
      <c r="A607" s="13"/>
      <c r="B607" s="223"/>
      <c r="C607" s="224"/>
      <c r="D607" s="225" t="s">
        <v>142</v>
      </c>
      <c r="E607" s="226" t="s">
        <v>19</v>
      </c>
      <c r="F607" s="227" t="s">
        <v>625</v>
      </c>
      <c r="G607" s="224"/>
      <c r="H607" s="226" t="s">
        <v>19</v>
      </c>
      <c r="I607" s="228"/>
      <c r="J607" s="224"/>
      <c r="K607" s="224"/>
      <c r="L607" s="229"/>
      <c r="M607" s="230"/>
      <c r="N607" s="231"/>
      <c r="O607" s="231"/>
      <c r="P607" s="231"/>
      <c r="Q607" s="231"/>
      <c r="R607" s="231"/>
      <c r="S607" s="231"/>
      <c r="T607" s="232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33" t="s">
        <v>142</v>
      </c>
      <c r="AU607" s="233" t="s">
        <v>81</v>
      </c>
      <c r="AV607" s="13" t="s">
        <v>77</v>
      </c>
      <c r="AW607" s="13" t="s">
        <v>33</v>
      </c>
      <c r="AX607" s="13" t="s">
        <v>72</v>
      </c>
      <c r="AY607" s="233" t="s">
        <v>132</v>
      </c>
    </row>
    <row r="608" s="14" customFormat="1">
      <c r="A608" s="14"/>
      <c r="B608" s="234"/>
      <c r="C608" s="235"/>
      <c r="D608" s="225" t="s">
        <v>142</v>
      </c>
      <c r="E608" s="236" t="s">
        <v>19</v>
      </c>
      <c r="F608" s="237" t="s">
        <v>87</v>
      </c>
      <c r="G608" s="235"/>
      <c r="H608" s="238">
        <v>4</v>
      </c>
      <c r="I608" s="239"/>
      <c r="J608" s="235"/>
      <c r="K608" s="235"/>
      <c r="L608" s="240"/>
      <c r="M608" s="241"/>
      <c r="N608" s="242"/>
      <c r="O608" s="242"/>
      <c r="P608" s="242"/>
      <c r="Q608" s="242"/>
      <c r="R608" s="242"/>
      <c r="S608" s="242"/>
      <c r="T608" s="243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44" t="s">
        <v>142</v>
      </c>
      <c r="AU608" s="244" t="s">
        <v>81</v>
      </c>
      <c r="AV608" s="14" t="s">
        <v>81</v>
      </c>
      <c r="AW608" s="14" t="s">
        <v>33</v>
      </c>
      <c r="AX608" s="14" t="s">
        <v>72</v>
      </c>
      <c r="AY608" s="244" t="s">
        <v>132</v>
      </c>
    </row>
    <row r="609" s="13" customFormat="1">
      <c r="A609" s="13"/>
      <c r="B609" s="223"/>
      <c r="C609" s="224"/>
      <c r="D609" s="225" t="s">
        <v>142</v>
      </c>
      <c r="E609" s="226" t="s">
        <v>19</v>
      </c>
      <c r="F609" s="227" t="s">
        <v>626</v>
      </c>
      <c r="G609" s="224"/>
      <c r="H609" s="226" t="s">
        <v>19</v>
      </c>
      <c r="I609" s="228"/>
      <c r="J609" s="224"/>
      <c r="K609" s="224"/>
      <c r="L609" s="229"/>
      <c r="M609" s="230"/>
      <c r="N609" s="231"/>
      <c r="O609" s="231"/>
      <c r="P609" s="231"/>
      <c r="Q609" s="231"/>
      <c r="R609" s="231"/>
      <c r="S609" s="231"/>
      <c r="T609" s="232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33" t="s">
        <v>142</v>
      </c>
      <c r="AU609" s="233" t="s">
        <v>81</v>
      </c>
      <c r="AV609" s="13" t="s">
        <v>77</v>
      </c>
      <c r="AW609" s="13" t="s">
        <v>33</v>
      </c>
      <c r="AX609" s="13" t="s">
        <v>72</v>
      </c>
      <c r="AY609" s="233" t="s">
        <v>132</v>
      </c>
    </row>
    <row r="610" s="14" customFormat="1">
      <c r="A610" s="14"/>
      <c r="B610" s="234"/>
      <c r="C610" s="235"/>
      <c r="D610" s="225" t="s">
        <v>142</v>
      </c>
      <c r="E610" s="236" t="s">
        <v>19</v>
      </c>
      <c r="F610" s="237" t="s">
        <v>221</v>
      </c>
      <c r="G610" s="235"/>
      <c r="H610" s="238">
        <v>7</v>
      </c>
      <c r="I610" s="239"/>
      <c r="J610" s="235"/>
      <c r="K610" s="235"/>
      <c r="L610" s="240"/>
      <c r="M610" s="241"/>
      <c r="N610" s="242"/>
      <c r="O610" s="242"/>
      <c r="P610" s="242"/>
      <c r="Q610" s="242"/>
      <c r="R610" s="242"/>
      <c r="S610" s="242"/>
      <c r="T610" s="243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44" t="s">
        <v>142</v>
      </c>
      <c r="AU610" s="244" t="s">
        <v>81</v>
      </c>
      <c r="AV610" s="14" t="s">
        <v>81</v>
      </c>
      <c r="AW610" s="14" t="s">
        <v>33</v>
      </c>
      <c r="AX610" s="14" t="s">
        <v>72</v>
      </c>
      <c r="AY610" s="244" t="s">
        <v>132</v>
      </c>
    </row>
    <row r="611" s="13" customFormat="1">
      <c r="A611" s="13"/>
      <c r="B611" s="223"/>
      <c r="C611" s="224"/>
      <c r="D611" s="225" t="s">
        <v>142</v>
      </c>
      <c r="E611" s="226" t="s">
        <v>19</v>
      </c>
      <c r="F611" s="227" t="s">
        <v>627</v>
      </c>
      <c r="G611" s="224"/>
      <c r="H611" s="226" t="s">
        <v>19</v>
      </c>
      <c r="I611" s="228"/>
      <c r="J611" s="224"/>
      <c r="K611" s="224"/>
      <c r="L611" s="229"/>
      <c r="M611" s="230"/>
      <c r="N611" s="231"/>
      <c r="O611" s="231"/>
      <c r="P611" s="231"/>
      <c r="Q611" s="231"/>
      <c r="R611" s="231"/>
      <c r="S611" s="231"/>
      <c r="T611" s="232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33" t="s">
        <v>142</v>
      </c>
      <c r="AU611" s="233" t="s">
        <v>81</v>
      </c>
      <c r="AV611" s="13" t="s">
        <v>77</v>
      </c>
      <c r="AW611" s="13" t="s">
        <v>33</v>
      </c>
      <c r="AX611" s="13" t="s">
        <v>72</v>
      </c>
      <c r="AY611" s="233" t="s">
        <v>132</v>
      </c>
    </row>
    <row r="612" s="14" customFormat="1">
      <c r="A612" s="14"/>
      <c r="B612" s="234"/>
      <c r="C612" s="235"/>
      <c r="D612" s="225" t="s">
        <v>142</v>
      </c>
      <c r="E612" s="236" t="s">
        <v>19</v>
      </c>
      <c r="F612" s="237" t="s">
        <v>240</v>
      </c>
      <c r="G612" s="235"/>
      <c r="H612" s="238">
        <v>9</v>
      </c>
      <c r="I612" s="239"/>
      <c r="J612" s="235"/>
      <c r="K612" s="235"/>
      <c r="L612" s="240"/>
      <c r="M612" s="241"/>
      <c r="N612" s="242"/>
      <c r="O612" s="242"/>
      <c r="P612" s="242"/>
      <c r="Q612" s="242"/>
      <c r="R612" s="242"/>
      <c r="S612" s="242"/>
      <c r="T612" s="243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44" t="s">
        <v>142</v>
      </c>
      <c r="AU612" s="244" t="s">
        <v>81</v>
      </c>
      <c r="AV612" s="14" t="s">
        <v>81</v>
      </c>
      <c r="AW612" s="14" t="s">
        <v>33</v>
      </c>
      <c r="AX612" s="14" t="s">
        <v>72</v>
      </c>
      <c r="AY612" s="244" t="s">
        <v>132</v>
      </c>
    </row>
    <row r="613" s="13" customFormat="1">
      <c r="A613" s="13"/>
      <c r="B613" s="223"/>
      <c r="C613" s="224"/>
      <c r="D613" s="225" t="s">
        <v>142</v>
      </c>
      <c r="E613" s="226" t="s">
        <v>19</v>
      </c>
      <c r="F613" s="227" t="s">
        <v>628</v>
      </c>
      <c r="G613" s="224"/>
      <c r="H613" s="226" t="s">
        <v>19</v>
      </c>
      <c r="I613" s="228"/>
      <c r="J613" s="224"/>
      <c r="K613" s="224"/>
      <c r="L613" s="229"/>
      <c r="M613" s="230"/>
      <c r="N613" s="231"/>
      <c r="O613" s="231"/>
      <c r="P613" s="231"/>
      <c r="Q613" s="231"/>
      <c r="R613" s="231"/>
      <c r="S613" s="231"/>
      <c r="T613" s="232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33" t="s">
        <v>142</v>
      </c>
      <c r="AU613" s="233" t="s">
        <v>81</v>
      </c>
      <c r="AV613" s="13" t="s">
        <v>77</v>
      </c>
      <c r="AW613" s="13" t="s">
        <v>33</v>
      </c>
      <c r="AX613" s="13" t="s">
        <v>72</v>
      </c>
      <c r="AY613" s="233" t="s">
        <v>132</v>
      </c>
    </row>
    <row r="614" s="14" customFormat="1">
      <c r="A614" s="14"/>
      <c r="B614" s="234"/>
      <c r="C614" s="235"/>
      <c r="D614" s="225" t="s">
        <v>142</v>
      </c>
      <c r="E614" s="236" t="s">
        <v>19</v>
      </c>
      <c r="F614" s="237" t="s">
        <v>203</v>
      </c>
      <c r="G614" s="235"/>
      <c r="H614" s="238">
        <v>6</v>
      </c>
      <c r="I614" s="239"/>
      <c r="J614" s="235"/>
      <c r="K614" s="235"/>
      <c r="L614" s="240"/>
      <c r="M614" s="241"/>
      <c r="N614" s="242"/>
      <c r="O614" s="242"/>
      <c r="P614" s="242"/>
      <c r="Q614" s="242"/>
      <c r="R614" s="242"/>
      <c r="S614" s="242"/>
      <c r="T614" s="243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44" t="s">
        <v>142</v>
      </c>
      <c r="AU614" s="244" t="s">
        <v>81</v>
      </c>
      <c r="AV614" s="14" t="s">
        <v>81</v>
      </c>
      <c r="AW614" s="14" t="s">
        <v>33</v>
      </c>
      <c r="AX614" s="14" t="s">
        <v>72</v>
      </c>
      <c r="AY614" s="244" t="s">
        <v>132</v>
      </c>
    </row>
    <row r="615" s="13" customFormat="1">
      <c r="A615" s="13"/>
      <c r="B615" s="223"/>
      <c r="C615" s="224"/>
      <c r="D615" s="225" t="s">
        <v>142</v>
      </c>
      <c r="E615" s="226" t="s">
        <v>19</v>
      </c>
      <c r="F615" s="227" t="s">
        <v>629</v>
      </c>
      <c r="G615" s="224"/>
      <c r="H615" s="226" t="s">
        <v>19</v>
      </c>
      <c r="I615" s="228"/>
      <c r="J615" s="224"/>
      <c r="K615" s="224"/>
      <c r="L615" s="229"/>
      <c r="M615" s="230"/>
      <c r="N615" s="231"/>
      <c r="O615" s="231"/>
      <c r="P615" s="231"/>
      <c r="Q615" s="231"/>
      <c r="R615" s="231"/>
      <c r="S615" s="231"/>
      <c r="T615" s="232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33" t="s">
        <v>142</v>
      </c>
      <c r="AU615" s="233" t="s">
        <v>81</v>
      </c>
      <c r="AV615" s="13" t="s">
        <v>77</v>
      </c>
      <c r="AW615" s="13" t="s">
        <v>33</v>
      </c>
      <c r="AX615" s="13" t="s">
        <v>72</v>
      </c>
      <c r="AY615" s="233" t="s">
        <v>132</v>
      </c>
    </row>
    <row r="616" s="14" customFormat="1">
      <c r="A616" s="14"/>
      <c r="B616" s="234"/>
      <c r="C616" s="235"/>
      <c r="D616" s="225" t="s">
        <v>142</v>
      </c>
      <c r="E616" s="236" t="s">
        <v>19</v>
      </c>
      <c r="F616" s="237" t="s">
        <v>630</v>
      </c>
      <c r="G616" s="235"/>
      <c r="H616" s="238">
        <v>3</v>
      </c>
      <c r="I616" s="239"/>
      <c r="J616" s="235"/>
      <c r="K616" s="235"/>
      <c r="L616" s="240"/>
      <c r="M616" s="241"/>
      <c r="N616" s="242"/>
      <c r="O616" s="242"/>
      <c r="P616" s="242"/>
      <c r="Q616" s="242"/>
      <c r="R616" s="242"/>
      <c r="S616" s="242"/>
      <c r="T616" s="243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44" t="s">
        <v>142</v>
      </c>
      <c r="AU616" s="244" t="s">
        <v>81</v>
      </c>
      <c r="AV616" s="14" t="s">
        <v>81</v>
      </c>
      <c r="AW616" s="14" t="s">
        <v>33</v>
      </c>
      <c r="AX616" s="14" t="s">
        <v>72</v>
      </c>
      <c r="AY616" s="244" t="s">
        <v>132</v>
      </c>
    </row>
    <row r="617" s="13" customFormat="1">
      <c r="A617" s="13"/>
      <c r="B617" s="223"/>
      <c r="C617" s="224"/>
      <c r="D617" s="225" t="s">
        <v>142</v>
      </c>
      <c r="E617" s="226" t="s">
        <v>19</v>
      </c>
      <c r="F617" s="227" t="s">
        <v>631</v>
      </c>
      <c r="G617" s="224"/>
      <c r="H617" s="226" t="s">
        <v>19</v>
      </c>
      <c r="I617" s="228"/>
      <c r="J617" s="224"/>
      <c r="K617" s="224"/>
      <c r="L617" s="229"/>
      <c r="M617" s="230"/>
      <c r="N617" s="231"/>
      <c r="O617" s="231"/>
      <c r="P617" s="231"/>
      <c r="Q617" s="231"/>
      <c r="R617" s="231"/>
      <c r="S617" s="231"/>
      <c r="T617" s="232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33" t="s">
        <v>142</v>
      </c>
      <c r="AU617" s="233" t="s">
        <v>81</v>
      </c>
      <c r="AV617" s="13" t="s">
        <v>77</v>
      </c>
      <c r="AW617" s="13" t="s">
        <v>33</v>
      </c>
      <c r="AX617" s="13" t="s">
        <v>72</v>
      </c>
      <c r="AY617" s="233" t="s">
        <v>132</v>
      </c>
    </row>
    <row r="618" s="14" customFormat="1">
      <c r="A618" s="14"/>
      <c r="B618" s="234"/>
      <c r="C618" s="235"/>
      <c r="D618" s="225" t="s">
        <v>142</v>
      </c>
      <c r="E618" s="236" t="s">
        <v>19</v>
      </c>
      <c r="F618" s="237" t="s">
        <v>632</v>
      </c>
      <c r="G618" s="235"/>
      <c r="H618" s="238">
        <v>14</v>
      </c>
      <c r="I618" s="239"/>
      <c r="J618" s="235"/>
      <c r="K618" s="235"/>
      <c r="L618" s="240"/>
      <c r="M618" s="241"/>
      <c r="N618" s="242"/>
      <c r="O618" s="242"/>
      <c r="P618" s="242"/>
      <c r="Q618" s="242"/>
      <c r="R618" s="242"/>
      <c r="S618" s="242"/>
      <c r="T618" s="243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44" t="s">
        <v>142</v>
      </c>
      <c r="AU618" s="244" t="s">
        <v>81</v>
      </c>
      <c r="AV618" s="14" t="s">
        <v>81</v>
      </c>
      <c r="AW618" s="14" t="s">
        <v>33</v>
      </c>
      <c r="AX618" s="14" t="s">
        <v>72</v>
      </c>
      <c r="AY618" s="244" t="s">
        <v>132</v>
      </c>
    </row>
    <row r="619" s="13" customFormat="1">
      <c r="A619" s="13"/>
      <c r="B619" s="223"/>
      <c r="C619" s="224"/>
      <c r="D619" s="225" t="s">
        <v>142</v>
      </c>
      <c r="E619" s="226" t="s">
        <v>19</v>
      </c>
      <c r="F619" s="227" t="s">
        <v>633</v>
      </c>
      <c r="G619" s="224"/>
      <c r="H619" s="226" t="s">
        <v>19</v>
      </c>
      <c r="I619" s="228"/>
      <c r="J619" s="224"/>
      <c r="K619" s="224"/>
      <c r="L619" s="229"/>
      <c r="M619" s="230"/>
      <c r="N619" s="231"/>
      <c r="O619" s="231"/>
      <c r="P619" s="231"/>
      <c r="Q619" s="231"/>
      <c r="R619" s="231"/>
      <c r="S619" s="231"/>
      <c r="T619" s="232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33" t="s">
        <v>142</v>
      </c>
      <c r="AU619" s="233" t="s">
        <v>81</v>
      </c>
      <c r="AV619" s="13" t="s">
        <v>77</v>
      </c>
      <c r="AW619" s="13" t="s">
        <v>33</v>
      </c>
      <c r="AX619" s="13" t="s">
        <v>72</v>
      </c>
      <c r="AY619" s="233" t="s">
        <v>132</v>
      </c>
    </row>
    <row r="620" s="14" customFormat="1">
      <c r="A620" s="14"/>
      <c r="B620" s="234"/>
      <c r="C620" s="235"/>
      <c r="D620" s="225" t="s">
        <v>142</v>
      </c>
      <c r="E620" s="236" t="s">
        <v>19</v>
      </c>
      <c r="F620" s="237" t="s">
        <v>634</v>
      </c>
      <c r="G620" s="235"/>
      <c r="H620" s="238">
        <v>5</v>
      </c>
      <c r="I620" s="239"/>
      <c r="J620" s="235"/>
      <c r="K620" s="235"/>
      <c r="L620" s="240"/>
      <c r="M620" s="241"/>
      <c r="N620" s="242"/>
      <c r="O620" s="242"/>
      <c r="P620" s="242"/>
      <c r="Q620" s="242"/>
      <c r="R620" s="242"/>
      <c r="S620" s="242"/>
      <c r="T620" s="243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44" t="s">
        <v>142</v>
      </c>
      <c r="AU620" s="244" t="s">
        <v>81</v>
      </c>
      <c r="AV620" s="14" t="s">
        <v>81</v>
      </c>
      <c r="AW620" s="14" t="s">
        <v>33</v>
      </c>
      <c r="AX620" s="14" t="s">
        <v>72</v>
      </c>
      <c r="AY620" s="244" t="s">
        <v>132</v>
      </c>
    </row>
    <row r="621" s="15" customFormat="1">
      <c r="A621" s="15"/>
      <c r="B621" s="245"/>
      <c r="C621" s="246"/>
      <c r="D621" s="225" t="s">
        <v>142</v>
      </c>
      <c r="E621" s="247" t="s">
        <v>19</v>
      </c>
      <c r="F621" s="248" t="s">
        <v>152</v>
      </c>
      <c r="G621" s="246"/>
      <c r="H621" s="249">
        <v>48</v>
      </c>
      <c r="I621" s="250"/>
      <c r="J621" s="246"/>
      <c r="K621" s="246"/>
      <c r="L621" s="251"/>
      <c r="M621" s="252"/>
      <c r="N621" s="253"/>
      <c r="O621" s="253"/>
      <c r="P621" s="253"/>
      <c r="Q621" s="253"/>
      <c r="R621" s="253"/>
      <c r="S621" s="253"/>
      <c r="T621" s="254"/>
      <c r="U621" s="15"/>
      <c r="V621" s="15"/>
      <c r="W621" s="15"/>
      <c r="X621" s="15"/>
      <c r="Y621" s="15"/>
      <c r="Z621" s="15"/>
      <c r="AA621" s="15"/>
      <c r="AB621" s="15"/>
      <c r="AC621" s="15"/>
      <c r="AD621" s="15"/>
      <c r="AE621" s="15"/>
      <c r="AT621" s="255" t="s">
        <v>142</v>
      </c>
      <c r="AU621" s="255" t="s">
        <v>81</v>
      </c>
      <c r="AV621" s="15" t="s">
        <v>87</v>
      </c>
      <c r="AW621" s="15" t="s">
        <v>33</v>
      </c>
      <c r="AX621" s="15" t="s">
        <v>77</v>
      </c>
      <c r="AY621" s="255" t="s">
        <v>132</v>
      </c>
    </row>
    <row r="622" s="2" customFormat="1" ht="24.15" customHeight="1">
      <c r="A622" s="39"/>
      <c r="B622" s="40"/>
      <c r="C622" s="267" t="s">
        <v>635</v>
      </c>
      <c r="D622" s="267" t="s">
        <v>540</v>
      </c>
      <c r="E622" s="268" t="s">
        <v>636</v>
      </c>
      <c r="F622" s="269" t="s">
        <v>637</v>
      </c>
      <c r="G622" s="270" t="s">
        <v>255</v>
      </c>
      <c r="H622" s="271">
        <v>4</v>
      </c>
      <c r="I622" s="272"/>
      <c r="J622" s="273">
        <f>ROUND(I622*H622,2)</f>
        <v>0</v>
      </c>
      <c r="K622" s="269" t="s">
        <v>19</v>
      </c>
      <c r="L622" s="274"/>
      <c r="M622" s="275" t="s">
        <v>19</v>
      </c>
      <c r="N622" s="276" t="s">
        <v>43</v>
      </c>
      <c r="O622" s="85"/>
      <c r="P622" s="214">
        <f>O622*H622</f>
        <v>0</v>
      </c>
      <c r="Q622" s="214">
        <v>0.0011999999999999999</v>
      </c>
      <c r="R622" s="214">
        <f>Q622*H622</f>
        <v>0.0047999999999999996</v>
      </c>
      <c r="S622" s="214">
        <v>0</v>
      </c>
      <c r="T622" s="215">
        <f>S622*H622</f>
        <v>0</v>
      </c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R622" s="216" t="s">
        <v>452</v>
      </c>
      <c r="AT622" s="216" t="s">
        <v>540</v>
      </c>
      <c r="AU622" s="216" t="s">
        <v>81</v>
      </c>
      <c r="AY622" s="18" t="s">
        <v>132</v>
      </c>
      <c r="BE622" s="217">
        <f>IF(N622="základní",J622,0)</f>
        <v>0</v>
      </c>
      <c r="BF622" s="217">
        <f>IF(N622="snížená",J622,0)</f>
        <v>0</v>
      </c>
      <c r="BG622" s="217">
        <f>IF(N622="zákl. přenesená",J622,0)</f>
        <v>0</v>
      </c>
      <c r="BH622" s="217">
        <f>IF(N622="sníž. přenesená",J622,0)</f>
        <v>0</v>
      </c>
      <c r="BI622" s="217">
        <f>IF(N622="nulová",J622,0)</f>
        <v>0</v>
      </c>
      <c r="BJ622" s="18" t="s">
        <v>77</v>
      </c>
      <c r="BK622" s="217">
        <f>ROUND(I622*H622,2)</f>
        <v>0</v>
      </c>
      <c r="BL622" s="18" t="s">
        <v>333</v>
      </c>
      <c r="BM622" s="216" t="s">
        <v>638</v>
      </c>
    </row>
    <row r="623" s="13" customFormat="1">
      <c r="A623" s="13"/>
      <c r="B623" s="223"/>
      <c r="C623" s="224"/>
      <c r="D623" s="225" t="s">
        <v>142</v>
      </c>
      <c r="E623" s="226" t="s">
        <v>19</v>
      </c>
      <c r="F623" s="227" t="s">
        <v>625</v>
      </c>
      <c r="G623" s="224"/>
      <c r="H623" s="226" t="s">
        <v>19</v>
      </c>
      <c r="I623" s="228"/>
      <c r="J623" s="224"/>
      <c r="K623" s="224"/>
      <c r="L623" s="229"/>
      <c r="M623" s="230"/>
      <c r="N623" s="231"/>
      <c r="O623" s="231"/>
      <c r="P623" s="231"/>
      <c r="Q623" s="231"/>
      <c r="R623" s="231"/>
      <c r="S623" s="231"/>
      <c r="T623" s="232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33" t="s">
        <v>142</v>
      </c>
      <c r="AU623" s="233" t="s">
        <v>81</v>
      </c>
      <c r="AV623" s="13" t="s">
        <v>77</v>
      </c>
      <c r="AW623" s="13" t="s">
        <v>33</v>
      </c>
      <c r="AX623" s="13" t="s">
        <v>72</v>
      </c>
      <c r="AY623" s="233" t="s">
        <v>132</v>
      </c>
    </row>
    <row r="624" s="14" customFormat="1">
      <c r="A624" s="14"/>
      <c r="B624" s="234"/>
      <c r="C624" s="235"/>
      <c r="D624" s="225" t="s">
        <v>142</v>
      </c>
      <c r="E624" s="236" t="s">
        <v>19</v>
      </c>
      <c r="F624" s="237" t="s">
        <v>87</v>
      </c>
      <c r="G624" s="235"/>
      <c r="H624" s="238">
        <v>4</v>
      </c>
      <c r="I624" s="239"/>
      <c r="J624" s="235"/>
      <c r="K624" s="235"/>
      <c r="L624" s="240"/>
      <c r="M624" s="241"/>
      <c r="N624" s="242"/>
      <c r="O624" s="242"/>
      <c r="P624" s="242"/>
      <c r="Q624" s="242"/>
      <c r="R624" s="242"/>
      <c r="S624" s="242"/>
      <c r="T624" s="243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44" t="s">
        <v>142</v>
      </c>
      <c r="AU624" s="244" t="s">
        <v>81</v>
      </c>
      <c r="AV624" s="14" t="s">
        <v>81</v>
      </c>
      <c r="AW624" s="14" t="s">
        <v>33</v>
      </c>
      <c r="AX624" s="14" t="s">
        <v>72</v>
      </c>
      <c r="AY624" s="244" t="s">
        <v>132</v>
      </c>
    </row>
    <row r="625" s="15" customFormat="1">
      <c r="A625" s="15"/>
      <c r="B625" s="245"/>
      <c r="C625" s="246"/>
      <c r="D625" s="225" t="s">
        <v>142</v>
      </c>
      <c r="E625" s="247" t="s">
        <v>19</v>
      </c>
      <c r="F625" s="248" t="s">
        <v>152</v>
      </c>
      <c r="G625" s="246"/>
      <c r="H625" s="249">
        <v>4</v>
      </c>
      <c r="I625" s="250"/>
      <c r="J625" s="246"/>
      <c r="K625" s="246"/>
      <c r="L625" s="251"/>
      <c r="M625" s="252"/>
      <c r="N625" s="253"/>
      <c r="O625" s="253"/>
      <c r="P625" s="253"/>
      <c r="Q625" s="253"/>
      <c r="R625" s="253"/>
      <c r="S625" s="253"/>
      <c r="T625" s="254"/>
      <c r="U625" s="15"/>
      <c r="V625" s="15"/>
      <c r="W625" s="15"/>
      <c r="X625" s="15"/>
      <c r="Y625" s="15"/>
      <c r="Z625" s="15"/>
      <c r="AA625" s="15"/>
      <c r="AB625" s="15"/>
      <c r="AC625" s="15"/>
      <c r="AD625" s="15"/>
      <c r="AE625" s="15"/>
      <c r="AT625" s="255" t="s">
        <v>142</v>
      </c>
      <c r="AU625" s="255" t="s">
        <v>81</v>
      </c>
      <c r="AV625" s="15" t="s">
        <v>87</v>
      </c>
      <c r="AW625" s="15" t="s">
        <v>33</v>
      </c>
      <c r="AX625" s="15" t="s">
        <v>77</v>
      </c>
      <c r="AY625" s="255" t="s">
        <v>132</v>
      </c>
    </row>
    <row r="626" s="2" customFormat="1" ht="24.15" customHeight="1">
      <c r="A626" s="39"/>
      <c r="B626" s="40"/>
      <c r="C626" s="267" t="s">
        <v>639</v>
      </c>
      <c r="D626" s="267" t="s">
        <v>540</v>
      </c>
      <c r="E626" s="268" t="s">
        <v>640</v>
      </c>
      <c r="F626" s="269" t="s">
        <v>641</v>
      </c>
      <c r="G626" s="270" t="s">
        <v>255</v>
      </c>
      <c r="H626" s="271">
        <v>22</v>
      </c>
      <c r="I626" s="272"/>
      <c r="J626" s="273">
        <f>ROUND(I626*H626,2)</f>
        <v>0</v>
      </c>
      <c r="K626" s="269" t="s">
        <v>19</v>
      </c>
      <c r="L626" s="274"/>
      <c r="M626" s="275" t="s">
        <v>19</v>
      </c>
      <c r="N626" s="276" t="s">
        <v>43</v>
      </c>
      <c r="O626" s="85"/>
      <c r="P626" s="214">
        <f>O626*H626</f>
        <v>0</v>
      </c>
      <c r="Q626" s="214">
        <v>0.0011999999999999999</v>
      </c>
      <c r="R626" s="214">
        <f>Q626*H626</f>
        <v>0.026399999999999996</v>
      </c>
      <c r="S626" s="214">
        <v>0</v>
      </c>
      <c r="T626" s="215">
        <f>S626*H626</f>
        <v>0</v>
      </c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R626" s="216" t="s">
        <v>452</v>
      </c>
      <c r="AT626" s="216" t="s">
        <v>540</v>
      </c>
      <c r="AU626" s="216" t="s">
        <v>81</v>
      </c>
      <c r="AY626" s="18" t="s">
        <v>132</v>
      </c>
      <c r="BE626" s="217">
        <f>IF(N626="základní",J626,0)</f>
        <v>0</v>
      </c>
      <c r="BF626" s="217">
        <f>IF(N626="snížená",J626,0)</f>
        <v>0</v>
      </c>
      <c r="BG626" s="217">
        <f>IF(N626="zákl. přenesená",J626,0)</f>
        <v>0</v>
      </c>
      <c r="BH626" s="217">
        <f>IF(N626="sníž. přenesená",J626,0)</f>
        <v>0</v>
      </c>
      <c r="BI626" s="217">
        <f>IF(N626="nulová",J626,0)</f>
        <v>0</v>
      </c>
      <c r="BJ626" s="18" t="s">
        <v>77</v>
      </c>
      <c r="BK626" s="217">
        <f>ROUND(I626*H626,2)</f>
        <v>0</v>
      </c>
      <c r="BL626" s="18" t="s">
        <v>333</v>
      </c>
      <c r="BM626" s="216" t="s">
        <v>642</v>
      </c>
    </row>
    <row r="627" s="13" customFormat="1">
      <c r="A627" s="13"/>
      <c r="B627" s="223"/>
      <c r="C627" s="224"/>
      <c r="D627" s="225" t="s">
        <v>142</v>
      </c>
      <c r="E627" s="226" t="s">
        <v>19</v>
      </c>
      <c r="F627" s="227" t="s">
        <v>626</v>
      </c>
      <c r="G627" s="224"/>
      <c r="H627" s="226" t="s">
        <v>19</v>
      </c>
      <c r="I627" s="228"/>
      <c r="J627" s="224"/>
      <c r="K627" s="224"/>
      <c r="L627" s="229"/>
      <c r="M627" s="230"/>
      <c r="N627" s="231"/>
      <c r="O627" s="231"/>
      <c r="P627" s="231"/>
      <c r="Q627" s="231"/>
      <c r="R627" s="231"/>
      <c r="S627" s="231"/>
      <c r="T627" s="232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33" t="s">
        <v>142</v>
      </c>
      <c r="AU627" s="233" t="s">
        <v>81</v>
      </c>
      <c r="AV627" s="13" t="s">
        <v>77</v>
      </c>
      <c r="AW627" s="13" t="s">
        <v>33</v>
      </c>
      <c r="AX627" s="13" t="s">
        <v>72</v>
      </c>
      <c r="AY627" s="233" t="s">
        <v>132</v>
      </c>
    </row>
    <row r="628" s="14" customFormat="1">
      <c r="A628" s="14"/>
      <c r="B628" s="234"/>
      <c r="C628" s="235"/>
      <c r="D628" s="225" t="s">
        <v>142</v>
      </c>
      <c r="E628" s="236" t="s">
        <v>19</v>
      </c>
      <c r="F628" s="237" t="s">
        <v>221</v>
      </c>
      <c r="G628" s="235"/>
      <c r="H628" s="238">
        <v>7</v>
      </c>
      <c r="I628" s="239"/>
      <c r="J628" s="235"/>
      <c r="K628" s="235"/>
      <c r="L628" s="240"/>
      <c r="M628" s="241"/>
      <c r="N628" s="242"/>
      <c r="O628" s="242"/>
      <c r="P628" s="242"/>
      <c r="Q628" s="242"/>
      <c r="R628" s="242"/>
      <c r="S628" s="242"/>
      <c r="T628" s="243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44" t="s">
        <v>142</v>
      </c>
      <c r="AU628" s="244" t="s">
        <v>81</v>
      </c>
      <c r="AV628" s="14" t="s">
        <v>81</v>
      </c>
      <c r="AW628" s="14" t="s">
        <v>33</v>
      </c>
      <c r="AX628" s="14" t="s">
        <v>72</v>
      </c>
      <c r="AY628" s="244" t="s">
        <v>132</v>
      </c>
    </row>
    <row r="629" s="13" customFormat="1">
      <c r="A629" s="13"/>
      <c r="B629" s="223"/>
      <c r="C629" s="224"/>
      <c r="D629" s="225" t="s">
        <v>142</v>
      </c>
      <c r="E629" s="226" t="s">
        <v>19</v>
      </c>
      <c r="F629" s="227" t="s">
        <v>627</v>
      </c>
      <c r="G629" s="224"/>
      <c r="H629" s="226" t="s">
        <v>19</v>
      </c>
      <c r="I629" s="228"/>
      <c r="J629" s="224"/>
      <c r="K629" s="224"/>
      <c r="L629" s="229"/>
      <c r="M629" s="230"/>
      <c r="N629" s="231"/>
      <c r="O629" s="231"/>
      <c r="P629" s="231"/>
      <c r="Q629" s="231"/>
      <c r="R629" s="231"/>
      <c r="S629" s="231"/>
      <c r="T629" s="232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33" t="s">
        <v>142</v>
      </c>
      <c r="AU629" s="233" t="s">
        <v>81</v>
      </c>
      <c r="AV629" s="13" t="s">
        <v>77</v>
      </c>
      <c r="AW629" s="13" t="s">
        <v>33</v>
      </c>
      <c r="AX629" s="13" t="s">
        <v>72</v>
      </c>
      <c r="AY629" s="233" t="s">
        <v>132</v>
      </c>
    </row>
    <row r="630" s="14" customFormat="1">
      <c r="A630" s="14"/>
      <c r="B630" s="234"/>
      <c r="C630" s="235"/>
      <c r="D630" s="225" t="s">
        <v>142</v>
      </c>
      <c r="E630" s="236" t="s">
        <v>19</v>
      </c>
      <c r="F630" s="237" t="s">
        <v>240</v>
      </c>
      <c r="G630" s="235"/>
      <c r="H630" s="238">
        <v>9</v>
      </c>
      <c r="I630" s="239"/>
      <c r="J630" s="235"/>
      <c r="K630" s="235"/>
      <c r="L630" s="240"/>
      <c r="M630" s="241"/>
      <c r="N630" s="242"/>
      <c r="O630" s="242"/>
      <c r="P630" s="242"/>
      <c r="Q630" s="242"/>
      <c r="R630" s="242"/>
      <c r="S630" s="242"/>
      <c r="T630" s="243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44" t="s">
        <v>142</v>
      </c>
      <c r="AU630" s="244" t="s">
        <v>81</v>
      </c>
      <c r="AV630" s="14" t="s">
        <v>81</v>
      </c>
      <c r="AW630" s="14" t="s">
        <v>33</v>
      </c>
      <c r="AX630" s="14" t="s">
        <v>72</v>
      </c>
      <c r="AY630" s="244" t="s">
        <v>132</v>
      </c>
    </row>
    <row r="631" s="13" customFormat="1">
      <c r="A631" s="13"/>
      <c r="B631" s="223"/>
      <c r="C631" s="224"/>
      <c r="D631" s="225" t="s">
        <v>142</v>
      </c>
      <c r="E631" s="226" t="s">
        <v>19</v>
      </c>
      <c r="F631" s="227" t="s">
        <v>631</v>
      </c>
      <c r="G631" s="224"/>
      <c r="H631" s="226" t="s">
        <v>19</v>
      </c>
      <c r="I631" s="228"/>
      <c r="J631" s="224"/>
      <c r="K631" s="224"/>
      <c r="L631" s="229"/>
      <c r="M631" s="230"/>
      <c r="N631" s="231"/>
      <c r="O631" s="231"/>
      <c r="P631" s="231"/>
      <c r="Q631" s="231"/>
      <c r="R631" s="231"/>
      <c r="S631" s="231"/>
      <c r="T631" s="232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33" t="s">
        <v>142</v>
      </c>
      <c r="AU631" s="233" t="s">
        <v>81</v>
      </c>
      <c r="AV631" s="13" t="s">
        <v>77</v>
      </c>
      <c r="AW631" s="13" t="s">
        <v>33</v>
      </c>
      <c r="AX631" s="13" t="s">
        <v>72</v>
      </c>
      <c r="AY631" s="233" t="s">
        <v>132</v>
      </c>
    </row>
    <row r="632" s="14" customFormat="1">
      <c r="A632" s="14"/>
      <c r="B632" s="234"/>
      <c r="C632" s="235"/>
      <c r="D632" s="225" t="s">
        <v>142</v>
      </c>
      <c r="E632" s="236" t="s">
        <v>19</v>
      </c>
      <c r="F632" s="237" t="s">
        <v>203</v>
      </c>
      <c r="G632" s="235"/>
      <c r="H632" s="238">
        <v>6</v>
      </c>
      <c r="I632" s="239"/>
      <c r="J632" s="235"/>
      <c r="K632" s="235"/>
      <c r="L632" s="240"/>
      <c r="M632" s="241"/>
      <c r="N632" s="242"/>
      <c r="O632" s="242"/>
      <c r="P632" s="242"/>
      <c r="Q632" s="242"/>
      <c r="R632" s="242"/>
      <c r="S632" s="242"/>
      <c r="T632" s="243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44" t="s">
        <v>142</v>
      </c>
      <c r="AU632" s="244" t="s">
        <v>81</v>
      </c>
      <c r="AV632" s="14" t="s">
        <v>81</v>
      </c>
      <c r="AW632" s="14" t="s">
        <v>33</v>
      </c>
      <c r="AX632" s="14" t="s">
        <v>72</v>
      </c>
      <c r="AY632" s="244" t="s">
        <v>132</v>
      </c>
    </row>
    <row r="633" s="15" customFormat="1">
      <c r="A633" s="15"/>
      <c r="B633" s="245"/>
      <c r="C633" s="246"/>
      <c r="D633" s="225" t="s">
        <v>142</v>
      </c>
      <c r="E633" s="247" t="s">
        <v>19</v>
      </c>
      <c r="F633" s="248" t="s">
        <v>152</v>
      </c>
      <c r="G633" s="246"/>
      <c r="H633" s="249">
        <v>22</v>
      </c>
      <c r="I633" s="250"/>
      <c r="J633" s="246"/>
      <c r="K633" s="246"/>
      <c r="L633" s="251"/>
      <c r="M633" s="252"/>
      <c r="N633" s="253"/>
      <c r="O633" s="253"/>
      <c r="P633" s="253"/>
      <c r="Q633" s="253"/>
      <c r="R633" s="253"/>
      <c r="S633" s="253"/>
      <c r="T633" s="254"/>
      <c r="U633" s="15"/>
      <c r="V633" s="15"/>
      <c r="W633" s="15"/>
      <c r="X633" s="15"/>
      <c r="Y633" s="15"/>
      <c r="Z633" s="15"/>
      <c r="AA633" s="15"/>
      <c r="AB633" s="15"/>
      <c r="AC633" s="15"/>
      <c r="AD633" s="15"/>
      <c r="AE633" s="15"/>
      <c r="AT633" s="255" t="s">
        <v>142</v>
      </c>
      <c r="AU633" s="255" t="s">
        <v>81</v>
      </c>
      <c r="AV633" s="15" t="s">
        <v>87</v>
      </c>
      <c r="AW633" s="15" t="s">
        <v>33</v>
      </c>
      <c r="AX633" s="15" t="s">
        <v>77</v>
      </c>
      <c r="AY633" s="255" t="s">
        <v>132</v>
      </c>
    </row>
    <row r="634" s="2" customFormat="1" ht="24.15" customHeight="1">
      <c r="A634" s="39"/>
      <c r="B634" s="40"/>
      <c r="C634" s="267" t="s">
        <v>643</v>
      </c>
      <c r="D634" s="267" t="s">
        <v>540</v>
      </c>
      <c r="E634" s="268" t="s">
        <v>644</v>
      </c>
      <c r="F634" s="269" t="s">
        <v>645</v>
      </c>
      <c r="G634" s="270" t="s">
        <v>255</v>
      </c>
      <c r="H634" s="271">
        <v>11</v>
      </c>
      <c r="I634" s="272"/>
      <c r="J634" s="273">
        <f>ROUND(I634*H634,2)</f>
        <v>0</v>
      </c>
      <c r="K634" s="269" t="s">
        <v>19</v>
      </c>
      <c r="L634" s="274"/>
      <c r="M634" s="275" t="s">
        <v>19</v>
      </c>
      <c r="N634" s="276" t="s">
        <v>43</v>
      </c>
      <c r="O634" s="85"/>
      <c r="P634" s="214">
        <f>O634*H634</f>
        <v>0</v>
      </c>
      <c r="Q634" s="214">
        <v>0.0011999999999999999</v>
      </c>
      <c r="R634" s="214">
        <f>Q634*H634</f>
        <v>0.013199999999999998</v>
      </c>
      <c r="S634" s="214">
        <v>0</v>
      </c>
      <c r="T634" s="215">
        <f>S634*H634</f>
        <v>0</v>
      </c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R634" s="216" t="s">
        <v>452</v>
      </c>
      <c r="AT634" s="216" t="s">
        <v>540</v>
      </c>
      <c r="AU634" s="216" t="s">
        <v>81</v>
      </c>
      <c r="AY634" s="18" t="s">
        <v>132</v>
      </c>
      <c r="BE634" s="217">
        <f>IF(N634="základní",J634,0)</f>
        <v>0</v>
      </c>
      <c r="BF634" s="217">
        <f>IF(N634="snížená",J634,0)</f>
        <v>0</v>
      </c>
      <c r="BG634" s="217">
        <f>IF(N634="zákl. přenesená",J634,0)</f>
        <v>0</v>
      </c>
      <c r="BH634" s="217">
        <f>IF(N634="sníž. přenesená",J634,0)</f>
        <v>0</v>
      </c>
      <c r="BI634" s="217">
        <f>IF(N634="nulová",J634,0)</f>
        <v>0</v>
      </c>
      <c r="BJ634" s="18" t="s">
        <v>77</v>
      </c>
      <c r="BK634" s="217">
        <f>ROUND(I634*H634,2)</f>
        <v>0</v>
      </c>
      <c r="BL634" s="18" t="s">
        <v>333</v>
      </c>
      <c r="BM634" s="216" t="s">
        <v>646</v>
      </c>
    </row>
    <row r="635" s="13" customFormat="1">
      <c r="A635" s="13"/>
      <c r="B635" s="223"/>
      <c r="C635" s="224"/>
      <c r="D635" s="225" t="s">
        <v>142</v>
      </c>
      <c r="E635" s="226" t="s">
        <v>19</v>
      </c>
      <c r="F635" s="227" t="s">
        <v>628</v>
      </c>
      <c r="G635" s="224"/>
      <c r="H635" s="226" t="s">
        <v>19</v>
      </c>
      <c r="I635" s="228"/>
      <c r="J635" s="224"/>
      <c r="K635" s="224"/>
      <c r="L635" s="229"/>
      <c r="M635" s="230"/>
      <c r="N635" s="231"/>
      <c r="O635" s="231"/>
      <c r="P635" s="231"/>
      <c r="Q635" s="231"/>
      <c r="R635" s="231"/>
      <c r="S635" s="231"/>
      <c r="T635" s="232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33" t="s">
        <v>142</v>
      </c>
      <c r="AU635" s="233" t="s">
        <v>81</v>
      </c>
      <c r="AV635" s="13" t="s">
        <v>77</v>
      </c>
      <c r="AW635" s="13" t="s">
        <v>33</v>
      </c>
      <c r="AX635" s="13" t="s">
        <v>72</v>
      </c>
      <c r="AY635" s="233" t="s">
        <v>132</v>
      </c>
    </row>
    <row r="636" s="14" customFormat="1">
      <c r="A636" s="14"/>
      <c r="B636" s="234"/>
      <c r="C636" s="235"/>
      <c r="D636" s="225" t="s">
        <v>142</v>
      </c>
      <c r="E636" s="236" t="s">
        <v>19</v>
      </c>
      <c r="F636" s="237" t="s">
        <v>203</v>
      </c>
      <c r="G636" s="235"/>
      <c r="H636" s="238">
        <v>6</v>
      </c>
      <c r="I636" s="239"/>
      <c r="J636" s="235"/>
      <c r="K636" s="235"/>
      <c r="L636" s="240"/>
      <c r="M636" s="241"/>
      <c r="N636" s="242"/>
      <c r="O636" s="242"/>
      <c r="P636" s="242"/>
      <c r="Q636" s="242"/>
      <c r="R636" s="242"/>
      <c r="S636" s="242"/>
      <c r="T636" s="243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44" t="s">
        <v>142</v>
      </c>
      <c r="AU636" s="244" t="s">
        <v>81</v>
      </c>
      <c r="AV636" s="14" t="s">
        <v>81</v>
      </c>
      <c r="AW636" s="14" t="s">
        <v>33</v>
      </c>
      <c r="AX636" s="14" t="s">
        <v>72</v>
      </c>
      <c r="AY636" s="244" t="s">
        <v>132</v>
      </c>
    </row>
    <row r="637" s="13" customFormat="1">
      <c r="A637" s="13"/>
      <c r="B637" s="223"/>
      <c r="C637" s="224"/>
      <c r="D637" s="225" t="s">
        <v>142</v>
      </c>
      <c r="E637" s="226" t="s">
        <v>19</v>
      </c>
      <c r="F637" s="227" t="s">
        <v>629</v>
      </c>
      <c r="G637" s="224"/>
      <c r="H637" s="226" t="s">
        <v>19</v>
      </c>
      <c r="I637" s="228"/>
      <c r="J637" s="224"/>
      <c r="K637" s="224"/>
      <c r="L637" s="229"/>
      <c r="M637" s="230"/>
      <c r="N637" s="231"/>
      <c r="O637" s="231"/>
      <c r="P637" s="231"/>
      <c r="Q637" s="231"/>
      <c r="R637" s="231"/>
      <c r="S637" s="231"/>
      <c r="T637" s="232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33" t="s">
        <v>142</v>
      </c>
      <c r="AU637" s="233" t="s">
        <v>81</v>
      </c>
      <c r="AV637" s="13" t="s">
        <v>77</v>
      </c>
      <c r="AW637" s="13" t="s">
        <v>33</v>
      </c>
      <c r="AX637" s="13" t="s">
        <v>72</v>
      </c>
      <c r="AY637" s="233" t="s">
        <v>132</v>
      </c>
    </row>
    <row r="638" s="14" customFormat="1">
      <c r="A638" s="14"/>
      <c r="B638" s="234"/>
      <c r="C638" s="235"/>
      <c r="D638" s="225" t="s">
        <v>142</v>
      </c>
      <c r="E638" s="236" t="s">
        <v>19</v>
      </c>
      <c r="F638" s="237" t="s">
        <v>77</v>
      </c>
      <c r="G638" s="235"/>
      <c r="H638" s="238">
        <v>1</v>
      </c>
      <c r="I638" s="239"/>
      <c r="J638" s="235"/>
      <c r="K638" s="235"/>
      <c r="L638" s="240"/>
      <c r="M638" s="241"/>
      <c r="N638" s="242"/>
      <c r="O638" s="242"/>
      <c r="P638" s="242"/>
      <c r="Q638" s="242"/>
      <c r="R638" s="242"/>
      <c r="S638" s="242"/>
      <c r="T638" s="243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44" t="s">
        <v>142</v>
      </c>
      <c r="AU638" s="244" t="s">
        <v>81</v>
      </c>
      <c r="AV638" s="14" t="s">
        <v>81</v>
      </c>
      <c r="AW638" s="14" t="s">
        <v>33</v>
      </c>
      <c r="AX638" s="14" t="s">
        <v>72</v>
      </c>
      <c r="AY638" s="244" t="s">
        <v>132</v>
      </c>
    </row>
    <row r="639" s="13" customFormat="1">
      <c r="A639" s="13"/>
      <c r="B639" s="223"/>
      <c r="C639" s="224"/>
      <c r="D639" s="225" t="s">
        <v>142</v>
      </c>
      <c r="E639" s="226" t="s">
        <v>19</v>
      </c>
      <c r="F639" s="227" t="s">
        <v>631</v>
      </c>
      <c r="G639" s="224"/>
      <c r="H639" s="226" t="s">
        <v>19</v>
      </c>
      <c r="I639" s="228"/>
      <c r="J639" s="224"/>
      <c r="K639" s="224"/>
      <c r="L639" s="229"/>
      <c r="M639" s="230"/>
      <c r="N639" s="231"/>
      <c r="O639" s="231"/>
      <c r="P639" s="231"/>
      <c r="Q639" s="231"/>
      <c r="R639" s="231"/>
      <c r="S639" s="231"/>
      <c r="T639" s="232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33" t="s">
        <v>142</v>
      </c>
      <c r="AU639" s="233" t="s">
        <v>81</v>
      </c>
      <c r="AV639" s="13" t="s">
        <v>77</v>
      </c>
      <c r="AW639" s="13" t="s">
        <v>33</v>
      </c>
      <c r="AX639" s="13" t="s">
        <v>72</v>
      </c>
      <c r="AY639" s="233" t="s">
        <v>132</v>
      </c>
    </row>
    <row r="640" s="14" customFormat="1">
      <c r="A640" s="14"/>
      <c r="B640" s="234"/>
      <c r="C640" s="235"/>
      <c r="D640" s="225" t="s">
        <v>142</v>
      </c>
      <c r="E640" s="236" t="s">
        <v>19</v>
      </c>
      <c r="F640" s="237" t="s">
        <v>87</v>
      </c>
      <c r="G640" s="235"/>
      <c r="H640" s="238">
        <v>4</v>
      </c>
      <c r="I640" s="239"/>
      <c r="J640" s="235"/>
      <c r="K640" s="235"/>
      <c r="L640" s="240"/>
      <c r="M640" s="241"/>
      <c r="N640" s="242"/>
      <c r="O640" s="242"/>
      <c r="P640" s="242"/>
      <c r="Q640" s="242"/>
      <c r="R640" s="242"/>
      <c r="S640" s="242"/>
      <c r="T640" s="243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44" t="s">
        <v>142</v>
      </c>
      <c r="AU640" s="244" t="s">
        <v>81</v>
      </c>
      <c r="AV640" s="14" t="s">
        <v>81</v>
      </c>
      <c r="AW640" s="14" t="s">
        <v>33</v>
      </c>
      <c r="AX640" s="14" t="s">
        <v>72</v>
      </c>
      <c r="AY640" s="244" t="s">
        <v>132</v>
      </c>
    </row>
    <row r="641" s="15" customFormat="1">
      <c r="A641" s="15"/>
      <c r="B641" s="245"/>
      <c r="C641" s="246"/>
      <c r="D641" s="225" t="s">
        <v>142</v>
      </c>
      <c r="E641" s="247" t="s">
        <v>19</v>
      </c>
      <c r="F641" s="248" t="s">
        <v>152</v>
      </c>
      <c r="G641" s="246"/>
      <c r="H641" s="249">
        <v>11</v>
      </c>
      <c r="I641" s="250"/>
      <c r="J641" s="246"/>
      <c r="K641" s="246"/>
      <c r="L641" s="251"/>
      <c r="M641" s="252"/>
      <c r="N641" s="253"/>
      <c r="O641" s="253"/>
      <c r="P641" s="253"/>
      <c r="Q641" s="253"/>
      <c r="R641" s="253"/>
      <c r="S641" s="253"/>
      <c r="T641" s="254"/>
      <c r="U641" s="15"/>
      <c r="V641" s="15"/>
      <c r="W641" s="15"/>
      <c r="X641" s="15"/>
      <c r="Y641" s="15"/>
      <c r="Z641" s="15"/>
      <c r="AA641" s="15"/>
      <c r="AB641" s="15"/>
      <c r="AC641" s="15"/>
      <c r="AD641" s="15"/>
      <c r="AE641" s="15"/>
      <c r="AT641" s="255" t="s">
        <v>142</v>
      </c>
      <c r="AU641" s="255" t="s">
        <v>81</v>
      </c>
      <c r="AV641" s="15" t="s">
        <v>87</v>
      </c>
      <c r="AW641" s="15" t="s">
        <v>33</v>
      </c>
      <c r="AX641" s="15" t="s">
        <v>77</v>
      </c>
      <c r="AY641" s="255" t="s">
        <v>132</v>
      </c>
    </row>
    <row r="642" s="2" customFormat="1" ht="24.15" customHeight="1">
      <c r="A642" s="39"/>
      <c r="B642" s="40"/>
      <c r="C642" s="267" t="s">
        <v>647</v>
      </c>
      <c r="D642" s="267" t="s">
        <v>540</v>
      </c>
      <c r="E642" s="268" t="s">
        <v>648</v>
      </c>
      <c r="F642" s="269" t="s">
        <v>649</v>
      </c>
      <c r="G642" s="270" t="s">
        <v>255</v>
      </c>
      <c r="H642" s="271">
        <v>2</v>
      </c>
      <c r="I642" s="272"/>
      <c r="J642" s="273">
        <f>ROUND(I642*H642,2)</f>
        <v>0</v>
      </c>
      <c r="K642" s="269" t="s">
        <v>19</v>
      </c>
      <c r="L642" s="274"/>
      <c r="M642" s="275" t="s">
        <v>19</v>
      </c>
      <c r="N642" s="276" t="s">
        <v>43</v>
      </c>
      <c r="O642" s="85"/>
      <c r="P642" s="214">
        <f>O642*H642</f>
        <v>0</v>
      </c>
      <c r="Q642" s="214">
        <v>0</v>
      </c>
      <c r="R642" s="214">
        <f>Q642*H642</f>
        <v>0</v>
      </c>
      <c r="S642" s="214">
        <v>0</v>
      </c>
      <c r="T642" s="215">
        <f>S642*H642</f>
        <v>0</v>
      </c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R642" s="216" t="s">
        <v>452</v>
      </c>
      <c r="AT642" s="216" t="s">
        <v>540</v>
      </c>
      <c r="AU642" s="216" t="s">
        <v>81</v>
      </c>
      <c r="AY642" s="18" t="s">
        <v>132</v>
      </c>
      <c r="BE642" s="217">
        <f>IF(N642="základní",J642,0)</f>
        <v>0</v>
      </c>
      <c r="BF642" s="217">
        <f>IF(N642="snížená",J642,0)</f>
        <v>0</v>
      </c>
      <c r="BG642" s="217">
        <f>IF(N642="zákl. přenesená",J642,0)</f>
        <v>0</v>
      </c>
      <c r="BH642" s="217">
        <f>IF(N642="sníž. přenesená",J642,0)</f>
        <v>0</v>
      </c>
      <c r="BI642" s="217">
        <f>IF(N642="nulová",J642,0)</f>
        <v>0</v>
      </c>
      <c r="BJ642" s="18" t="s">
        <v>77</v>
      </c>
      <c r="BK642" s="217">
        <f>ROUND(I642*H642,2)</f>
        <v>0</v>
      </c>
      <c r="BL642" s="18" t="s">
        <v>333</v>
      </c>
      <c r="BM642" s="216" t="s">
        <v>650</v>
      </c>
    </row>
    <row r="643" s="13" customFormat="1">
      <c r="A643" s="13"/>
      <c r="B643" s="223"/>
      <c r="C643" s="224"/>
      <c r="D643" s="225" t="s">
        <v>142</v>
      </c>
      <c r="E643" s="226" t="s">
        <v>19</v>
      </c>
      <c r="F643" s="227" t="s">
        <v>629</v>
      </c>
      <c r="G643" s="224"/>
      <c r="H643" s="226" t="s">
        <v>19</v>
      </c>
      <c r="I643" s="228"/>
      <c r="J643" s="224"/>
      <c r="K643" s="224"/>
      <c r="L643" s="229"/>
      <c r="M643" s="230"/>
      <c r="N643" s="231"/>
      <c r="O643" s="231"/>
      <c r="P643" s="231"/>
      <c r="Q643" s="231"/>
      <c r="R643" s="231"/>
      <c r="S643" s="231"/>
      <c r="T643" s="232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33" t="s">
        <v>142</v>
      </c>
      <c r="AU643" s="233" t="s">
        <v>81</v>
      </c>
      <c r="AV643" s="13" t="s">
        <v>77</v>
      </c>
      <c r="AW643" s="13" t="s">
        <v>33</v>
      </c>
      <c r="AX643" s="13" t="s">
        <v>72</v>
      </c>
      <c r="AY643" s="233" t="s">
        <v>132</v>
      </c>
    </row>
    <row r="644" s="14" customFormat="1">
      <c r="A644" s="14"/>
      <c r="B644" s="234"/>
      <c r="C644" s="235"/>
      <c r="D644" s="225" t="s">
        <v>142</v>
      </c>
      <c r="E644" s="236" t="s">
        <v>19</v>
      </c>
      <c r="F644" s="237" t="s">
        <v>81</v>
      </c>
      <c r="G644" s="235"/>
      <c r="H644" s="238">
        <v>2</v>
      </c>
      <c r="I644" s="239"/>
      <c r="J644" s="235"/>
      <c r="K644" s="235"/>
      <c r="L644" s="240"/>
      <c r="M644" s="241"/>
      <c r="N644" s="242"/>
      <c r="O644" s="242"/>
      <c r="P644" s="242"/>
      <c r="Q644" s="242"/>
      <c r="R644" s="242"/>
      <c r="S644" s="242"/>
      <c r="T644" s="243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44" t="s">
        <v>142</v>
      </c>
      <c r="AU644" s="244" t="s">
        <v>81</v>
      </c>
      <c r="AV644" s="14" t="s">
        <v>81</v>
      </c>
      <c r="AW644" s="14" t="s">
        <v>33</v>
      </c>
      <c r="AX644" s="14" t="s">
        <v>72</v>
      </c>
      <c r="AY644" s="244" t="s">
        <v>132</v>
      </c>
    </row>
    <row r="645" s="15" customFormat="1">
      <c r="A645" s="15"/>
      <c r="B645" s="245"/>
      <c r="C645" s="246"/>
      <c r="D645" s="225" t="s">
        <v>142</v>
      </c>
      <c r="E645" s="247" t="s">
        <v>19</v>
      </c>
      <c r="F645" s="248" t="s">
        <v>152</v>
      </c>
      <c r="G645" s="246"/>
      <c r="H645" s="249">
        <v>2</v>
      </c>
      <c r="I645" s="250"/>
      <c r="J645" s="246"/>
      <c r="K645" s="246"/>
      <c r="L645" s="251"/>
      <c r="M645" s="252"/>
      <c r="N645" s="253"/>
      <c r="O645" s="253"/>
      <c r="P645" s="253"/>
      <c r="Q645" s="253"/>
      <c r="R645" s="253"/>
      <c r="S645" s="253"/>
      <c r="T645" s="254"/>
      <c r="U645" s="15"/>
      <c r="V645" s="15"/>
      <c r="W645" s="15"/>
      <c r="X645" s="15"/>
      <c r="Y645" s="15"/>
      <c r="Z645" s="15"/>
      <c r="AA645" s="15"/>
      <c r="AB645" s="15"/>
      <c r="AC645" s="15"/>
      <c r="AD645" s="15"/>
      <c r="AE645" s="15"/>
      <c r="AT645" s="255" t="s">
        <v>142</v>
      </c>
      <c r="AU645" s="255" t="s">
        <v>81</v>
      </c>
      <c r="AV645" s="15" t="s">
        <v>87</v>
      </c>
      <c r="AW645" s="15" t="s">
        <v>33</v>
      </c>
      <c r="AX645" s="15" t="s">
        <v>77</v>
      </c>
      <c r="AY645" s="255" t="s">
        <v>132</v>
      </c>
    </row>
    <row r="646" s="2" customFormat="1" ht="24.15" customHeight="1">
      <c r="A646" s="39"/>
      <c r="B646" s="40"/>
      <c r="C646" s="267" t="s">
        <v>547</v>
      </c>
      <c r="D646" s="267" t="s">
        <v>540</v>
      </c>
      <c r="E646" s="268" t="s">
        <v>651</v>
      </c>
      <c r="F646" s="269" t="s">
        <v>652</v>
      </c>
      <c r="G646" s="270" t="s">
        <v>255</v>
      </c>
      <c r="H646" s="271">
        <v>2</v>
      </c>
      <c r="I646" s="272"/>
      <c r="J646" s="273">
        <f>ROUND(I646*H646,2)</f>
        <v>0</v>
      </c>
      <c r="K646" s="269" t="s">
        <v>19</v>
      </c>
      <c r="L646" s="274"/>
      <c r="M646" s="275" t="s">
        <v>19</v>
      </c>
      <c r="N646" s="276" t="s">
        <v>43</v>
      </c>
      <c r="O646" s="85"/>
      <c r="P646" s="214">
        <f>O646*H646</f>
        <v>0</v>
      </c>
      <c r="Q646" s="214">
        <v>0</v>
      </c>
      <c r="R646" s="214">
        <f>Q646*H646</f>
        <v>0</v>
      </c>
      <c r="S646" s="214">
        <v>0</v>
      </c>
      <c r="T646" s="215">
        <f>S646*H646</f>
        <v>0</v>
      </c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R646" s="216" t="s">
        <v>452</v>
      </c>
      <c r="AT646" s="216" t="s">
        <v>540</v>
      </c>
      <c r="AU646" s="216" t="s">
        <v>81</v>
      </c>
      <c r="AY646" s="18" t="s">
        <v>132</v>
      </c>
      <c r="BE646" s="217">
        <f>IF(N646="základní",J646,0)</f>
        <v>0</v>
      </c>
      <c r="BF646" s="217">
        <f>IF(N646="snížená",J646,0)</f>
        <v>0</v>
      </c>
      <c r="BG646" s="217">
        <f>IF(N646="zákl. přenesená",J646,0)</f>
        <v>0</v>
      </c>
      <c r="BH646" s="217">
        <f>IF(N646="sníž. přenesená",J646,0)</f>
        <v>0</v>
      </c>
      <c r="BI646" s="217">
        <f>IF(N646="nulová",J646,0)</f>
        <v>0</v>
      </c>
      <c r="BJ646" s="18" t="s">
        <v>77</v>
      </c>
      <c r="BK646" s="217">
        <f>ROUND(I646*H646,2)</f>
        <v>0</v>
      </c>
      <c r="BL646" s="18" t="s">
        <v>333</v>
      </c>
      <c r="BM646" s="216" t="s">
        <v>653</v>
      </c>
    </row>
    <row r="647" s="13" customFormat="1">
      <c r="A647" s="13"/>
      <c r="B647" s="223"/>
      <c r="C647" s="224"/>
      <c r="D647" s="225" t="s">
        <v>142</v>
      </c>
      <c r="E647" s="226" t="s">
        <v>19</v>
      </c>
      <c r="F647" s="227" t="s">
        <v>631</v>
      </c>
      <c r="G647" s="224"/>
      <c r="H647" s="226" t="s">
        <v>19</v>
      </c>
      <c r="I647" s="228"/>
      <c r="J647" s="224"/>
      <c r="K647" s="224"/>
      <c r="L647" s="229"/>
      <c r="M647" s="230"/>
      <c r="N647" s="231"/>
      <c r="O647" s="231"/>
      <c r="P647" s="231"/>
      <c r="Q647" s="231"/>
      <c r="R647" s="231"/>
      <c r="S647" s="231"/>
      <c r="T647" s="232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33" t="s">
        <v>142</v>
      </c>
      <c r="AU647" s="233" t="s">
        <v>81</v>
      </c>
      <c r="AV647" s="13" t="s">
        <v>77</v>
      </c>
      <c r="AW647" s="13" t="s">
        <v>33</v>
      </c>
      <c r="AX647" s="13" t="s">
        <v>72</v>
      </c>
      <c r="AY647" s="233" t="s">
        <v>132</v>
      </c>
    </row>
    <row r="648" s="14" customFormat="1">
      <c r="A648" s="14"/>
      <c r="B648" s="234"/>
      <c r="C648" s="235"/>
      <c r="D648" s="225" t="s">
        <v>142</v>
      </c>
      <c r="E648" s="236" t="s">
        <v>19</v>
      </c>
      <c r="F648" s="237" t="s">
        <v>81</v>
      </c>
      <c r="G648" s="235"/>
      <c r="H648" s="238">
        <v>2</v>
      </c>
      <c r="I648" s="239"/>
      <c r="J648" s="235"/>
      <c r="K648" s="235"/>
      <c r="L648" s="240"/>
      <c r="M648" s="241"/>
      <c r="N648" s="242"/>
      <c r="O648" s="242"/>
      <c r="P648" s="242"/>
      <c r="Q648" s="242"/>
      <c r="R648" s="242"/>
      <c r="S648" s="242"/>
      <c r="T648" s="243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44" t="s">
        <v>142</v>
      </c>
      <c r="AU648" s="244" t="s">
        <v>81</v>
      </c>
      <c r="AV648" s="14" t="s">
        <v>81</v>
      </c>
      <c r="AW648" s="14" t="s">
        <v>33</v>
      </c>
      <c r="AX648" s="14" t="s">
        <v>72</v>
      </c>
      <c r="AY648" s="244" t="s">
        <v>132</v>
      </c>
    </row>
    <row r="649" s="15" customFormat="1">
      <c r="A649" s="15"/>
      <c r="B649" s="245"/>
      <c r="C649" s="246"/>
      <c r="D649" s="225" t="s">
        <v>142</v>
      </c>
      <c r="E649" s="247" t="s">
        <v>19</v>
      </c>
      <c r="F649" s="248" t="s">
        <v>152</v>
      </c>
      <c r="G649" s="246"/>
      <c r="H649" s="249">
        <v>2</v>
      </c>
      <c r="I649" s="250"/>
      <c r="J649" s="246"/>
      <c r="K649" s="246"/>
      <c r="L649" s="251"/>
      <c r="M649" s="252"/>
      <c r="N649" s="253"/>
      <c r="O649" s="253"/>
      <c r="P649" s="253"/>
      <c r="Q649" s="253"/>
      <c r="R649" s="253"/>
      <c r="S649" s="253"/>
      <c r="T649" s="254"/>
      <c r="U649" s="15"/>
      <c r="V649" s="15"/>
      <c r="W649" s="15"/>
      <c r="X649" s="15"/>
      <c r="Y649" s="15"/>
      <c r="Z649" s="15"/>
      <c r="AA649" s="15"/>
      <c r="AB649" s="15"/>
      <c r="AC649" s="15"/>
      <c r="AD649" s="15"/>
      <c r="AE649" s="15"/>
      <c r="AT649" s="255" t="s">
        <v>142</v>
      </c>
      <c r="AU649" s="255" t="s">
        <v>81</v>
      </c>
      <c r="AV649" s="15" t="s">
        <v>87</v>
      </c>
      <c r="AW649" s="15" t="s">
        <v>33</v>
      </c>
      <c r="AX649" s="15" t="s">
        <v>77</v>
      </c>
      <c r="AY649" s="255" t="s">
        <v>132</v>
      </c>
    </row>
    <row r="650" s="2" customFormat="1" ht="24.15" customHeight="1">
      <c r="A650" s="39"/>
      <c r="B650" s="40"/>
      <c r="C650" s="267" t="s">
        <v>654</v>
      </c>
      <c r="D650" s="267" t="s">
        <v>540</v>
      </c>
      <c r="E650" s="268" t="s">
        <v>655</v>
      </c>
      <c r="F650" s="269" t="s">
        <v>656</v>
      </c>
      <c r="G650" s="270" t="s">
        <v>255</v>
      </c>
      <c r="H650" s="271">
        <v>2</v>
      </c>
      <c r="I650" s="272"/>
      <c r="J650" s="273">
        <f>ROUND(I650*H650,2)</f>
        <v>0</v>
      </c>
      <c r="K650" s="269" t="s">
        <v>19</v>
      </c>
      <c r="L650" s="274"/>
      <c r="M650" s="275" t="s">
        <v>19</v>
      </c>
      <c r="N650" s="276" t="s">
        <v>43</v>
      </c>
      <c r="O650" s="85"/>
      <c r="P650" s="214">
        <f>O650*H650</f>
        <v>0</v>
      </c>
      <c r="Q650" s="214">
        <v>0</v>
      </c>
      <c r="R650" s="214">
        <f>Q650*H650</f>
        <v>0</v>
      </c>
      <c r="S650" s="214">
        <v>0</v>
      </c>
      <c r="T650" s="215">
        <f>S650*H650</f>
        <v>0</v>
      </c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R650" s="216" t="s">
        <v>452</v>
      </c>
      <c r="AT650" s="216" t="s">
        <v>540</v>
      </c>
      <c r="AU650" s="216" t="s">
        <v>81</v>
      </c>
      <c r="AY650" s="18" t="s">
        <v>132</v>
      </c>
      <c r="BE650" s="217">
        <f>IF(N650="základní",J650,0)</f>
        <v>0</v>
      </c>
      <c r="BF650" s="217">
        <f>IF(N650="snížená",J650,0)</f>
        <v>0</v>
      </c>
      <c r="BG650" s="217">
        <f>IF(N650="zákl. přenesená",J650,0)</f>
        <v>0</v>
      </c>
      <c r="BH650" s="217">
        <f>IF(N650="sníž. přenesená",J650,0)</f>
        <v>0</v>
      </c>
      <c r="BI650" s="217">
        <f>IF(N650="nulová",J650,0)</f>
        <v>0</v>
      </c>
      <c r="BJ650" s="18" t="s">
        <v>77</v>
      </c>
      <c r="BK650" s="217">
        <f>ROUND(I650*H650,2)</f>
        <v>0</v>
      </c>
      <c r="BL650" s="18" t="s">
        <v>333</v>
      </c>
      <c r="BM650" s="216" t="s">
        <v>657</v>
      </c>
    </row>
    <row r="651" s="13" customFormat="1">
      <c r="A651" s="13"/>
      <c r="B651" s="223"/>
      <c r="C651" s="224"/>
      <c r="D651" s="225" t="s">
        <v>142</v>
      </c>
      <c r="E651" s="226" t="s">
        <v>19</v>
      </c>
      <c r="F651" s="227" t="s">
        <v>631</v>
      </c>
      <c r="G651" s="224"/>
      <c r="H651" s="226" t="s">
        <v>19</v>
      </c>
      <c r="I651" s="228"/>
      <c r="J651" s="224"/>
      <c r="K651" s="224"/>
      <c r="L651" s="229"/>
      <c r="M651" s="230"/>
      <c r="N651" s="231"/>
      <c r="O651" s="231"/>
      <c r="P651" s="231"/>
      <c r="Q651" s="231"/>
      <c r="R651" s="231"/>
      <c r="S651" s="231"/>
      <c r="T651" s="232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33" t="s">
        <v>142</v>
      </c>
      <c r="AU651" s="233" t="s">
        <v>81</v>
      </c>
      <c r="AV651" s="13" t="s">
        <v>77</v>
      </c>
      <c r="AW651" s="13" t="s">
        <v>33</v>
      </c>
      <c r="AX651" s="13" t="s">
        <v>72</v>
      </c>
      <c r="AY651" s="233" t="s">
        <v>132</v>
      </c>
    </row>
    <row r="652" s="14" customFormat="1">
      <c r="A652" s="14"/>
      <c r="B652" s="234"/>
      <c r="C652" s="235"/>
      <c r="D652" s="225" t="s">
        <v>142</v>
      </c>
      <c r="E652" s="236" t="s">
        <v>19</v>
      </c>
      <c r="F652" s="237" t="s">
        <v>81</v>
      </c>
      <c r="G652" s="235"/>
      <c r="H652" s="238">
        <v>2</v>
      </c>
      <c r="I652" s="239"/>
      <c r="J652" s="235"/>
      <c r="K652" s="235"/>
      <c r="L652" s="240"/>
      <c r="M652" s="241"/>
      <c r="N652" s="242"/>
      <c r="O652" s="242"/>
      <c r="P652" s="242"/>
      <c r="Q652" s="242"/>
      <c r="R652" s="242"/>
      <c r="S652" s="242"/>
      <c r="T652" s="243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44" t="s">
        <v>142</v>
      </c>
      <c r="AU652" s="244" t="s">
        <v>81</v>
      </c>
      <c r="AV652" s="14" t="s">
        <v>81</v>
      </c>
      <c r="AW652" s="14" t="s">
        <v>33</v>
      </c>
      <c r="AX652" s="14" t="s">
        <v>72</v>
      </c>
      <c r="AY652" s="244" t="s">
        <v>132</v>
      </c>
    </row>
    <row r="653" s="15" customFormat="1">
      <c r="A653" s="15"/>
      <c r="B653" s="245"/>
      <c r="C653" s="246"/>
      <c r="D653" s="225" t="s">
        <v>142</v>
      </c>
      <c r="E653" s="247" t="s">
        <v>19</v>
      </c>
      <c r="F653" s="248" t="s">
        <v>152</v>
      </c>
      <c r="G653" s="246"/>
      <c r="H653" s="249">
        <v>2</v>
      </c>
      <c r="I653" s="250"/>
      <c r="J653" s="246"/>
      <c r="K653" s="246"/>
      <c r="L653" s="251"/>
      <c r="M653" s="252"/>
      <c r="N653" s="253"/>
      <c r="O653" s="253"/>
      <c r="P653" s="253"/>
      <c r="Q653" s="253"/>
      <c r="R653" s="253"/>
      <c r="S653" s="253"/>
      <c r="T653" s="254"/>
      <c r="U653" s="15"/>
      <c r="V653" s="15"/>
      <c r="W653" s="15"/>
      <c r="X653" s="15"/>
      <c r="Y653" s="15"/>
      <c r="Z653" s="15"/>
      <c r="AA653" s="15"/>
      <c r="AB653" s="15"/>
      <c r="AC653" s="15"/>
      <c r="AD653" s="15"/>
      <c r="AE653" s="15"/>
      <c r="AT653" s="255" t="s">
        <v>142</v>
      </c>
      <c r="AU653" s="255" t="s">
        <v>81</v>
      </c>
      <c r="AV653" s="15" t="s">
        <v>87</v>
      </c>
      <c r="AW653" s="15" t="s">
        <v>33</v>
      </c>
      <c r="AX653" s="15" t="s">
        <v>77</v>
      </c>
      <c r="AY653" s="255" t="s">
        <v>132</v>
      </c>
    </row>
    <row r="654" s="2" customFormat="1" ht="24.15" customHeight="1">
      <c r="A654" s="39"/>
      <c r="B654" s="40"/>
      <c r="C654" s="267" t="s">
        <v>658</v>
      </c>
      <c r="D654" s="267" t="s">
        <v>540</v>
      </c>
      <c r="E654" s="268" t="s">
        <v>659</v>
      </c>
      <c r="F654" s="269" t="s">
        <v>660</v>
      </c>
      <c r="G654" s="270" t="s">
        <v>255</v>
      </c>
      <c r="H654" s="271">
        <v>3</v>
      </c>
      <c r="I654" s="272"/>
      <c r="J654" s="273">
        <f>ROUND(I654*H654,2)</f>
        <v>0</v>
      </c>
      <c r="K654" s="269" t="s">
        <v>19</v>
      </c>
      <c r="L654" s="274"/>
      <c r="M654" s="275" t="s">
        <v>19</v>
      </c>
      <c r="N654" s="276" t="s">
        <v>43</v>
      </c>
      <c r="O654" s="85"/>
      <c r="P654" s="214">
        <f>O654*H654</f>
        <v>0</v>
      </c>
      <c r="Q654" s="214">
        <v>0.0011999999999999999</v>
      </c>
      <c r="R654" s="214">
        <f>Q654*H654</f>
        <v>0.0035999999999999999</v>
      </c>
      <c r="S654" s="214">
        <v>0</v>
      </c>
      <c r="T654" s="215">
        <f>S654*H654</f>
        <v>0</v>
      </c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R654" s="216" t="s">
        <v>452</v>
      </c>
      <c r="AT654" s="216" t="s">
        <v>540</v>
      </c>
      <c r="AU654" s="216" t="s">
        <v>81</v>
      </c>
      <c r="AY654" s="18" t="s">
        <v>132</v>
      </c>
      <c r="BE654" s="217">
        <f>IF(N654="základní",J654,0)</f>
        <v>0</v>
      </c>
      <c r="BF654" s="217">
        <f>IF(N654="snížená",J654,0)</f>
        <v>0</v>
      </c>
      <c r="BG654" s="217">
        <f>IF(N654="zákl. přenesená",J654,0)</f>
        <v>0</v>
      </c>
      <c r="BH654" s="217">
        <f>IF(N654="sníž. přenesená",J654,0)</f>
        <v>0</v>
      </c>
      <c r="BI654" s="217">
        <f>IF(N654="nulová",J654,0)</f>
        <v>0</v>
      </c>
      <c r="BJ654" s="18" t="s">
        <v>77</v>
      </c>
      <c r="BK654" s="217">
        <f>ROUND(I654*H654,2)</f>
        <v>0</v>
      </c>
      <c r="BL654" s="18" t="s">
        <v>333</v>
      </c>
      <c r="BM654" s="216" t="s">
        <v>661</v>
      </c>
    </row>
    <row r="655" s="13" customFormat="1">
      <c r="A655" s="13"/>
      <c r="B655" s="223"/>
      <c r="C655" s="224"/>
      <c r="D655" s="225" t="s">
        <v>142</v>
      </c>
      <c r="E655" s="226" t="s">
        <v>19</v>
      </c>
      <c r="F655" s="227" t="s">
        <v>633</v>
      </c>
      <c r="G655" s="224"/>
      <c r="H655" s="226" t="s">
        <v>19</v>
      </c>
      <c r="I655" s="228"/>
      <c r="J655" s="224"/>
      <c r="K655" s="224"/>
      <c r="L655" s="229"/>
      <c r="M655" s="230"/>
      <c r="N655" s="231"/>
      <c r="O655" s="231"/>
      <c r="P655" s="231"/>
      <c r="Q655" s="231"/>
      <c r="R655" s="231"/>
      <c r="S655" s="231"/>
      <c r="T655" s="232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33" t="s">
        <v>142</v>
      </c>
      <c r="AU655" s="233" t="s">
        <v>81</v>
      </c>
      <c r="AV655" s="13" t="s">
        <v>77</v>
      </c>
      <c r="AW655" s="13" t="s">
        <v>33</v>
      </c>
      <c r="AX655" s="13" t="s">
        <v>72</v>
      </c>
      <c r="AY655" s="233" t="s">
        <v>132</v>
      </c>
    </row>
    <row r="656" s="14" customFormat="1">
      <c r="A656" s="14"/>
      <c r="B656" s="234"/>
      <c r="C656" s="235"/>
      <c r="D656" s="225" t="s">
        <v>142</v>
      </c>
      <c r="E656" s="236" t="s">
        <v>19</v>
      </c>
      <c r="F656" s="237" t="s">
        <v>84</v>
      </c>
      <c r="G656" s="235"/>
      <c r="H656" s="238">
        <v>3</v>
      </c>
      <c r="I656" s="239"/>
      <c r="J656" s="235"/>
      <c r="K656" s="235"/>
      <c r="L656" s="240"/>
      <c r="M656" s="241"/>
      <c r="N656" s="242"/>
      <c r="O656" s="242"/>
      <c r="P656" s="242"/>
      <c r="Q656" s="242"/>
      <c r="R656" s="242"/>
      <c r="S656" s="242"/>
      <c r="T656" s="243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44" t="s">
        <v>142</v>
      </c>
      <c r="AU656" s="244" t="s">
        <v>81</v>
      </c>
      <c r="AV656" s="14" t="s">
        <v>81</v>
      </c>
      <c r="AW656" s="14" t="s">
        <v>33</v>
      </c>
      <c r="AX656" s="14" t="s">
        <v>72</v>
      </c>
      <c r="AY656" s="244" t="s">
        <v>132</v>
      </c>
    </row>
    <row r="657" s="15" customFormat="1">
      <c r="A657" s="15"/>
      <c r="B657" s="245"/>
      <c r="C657" s="246"/>
      <c r="D657" s="225" t="s">
        <v>142</v>
      </c>
      <c r="E657" s="247" t="s">
        <v>19</v>
      </c>
      <c r="F657" s="248" t="s">
        <v>152</v>
      </c>
      <c r="G657" s="246"/>
      <c r="H657" s="249">
        <v>3</v>
      </c>
      <c r="I657" s="250"/>
      <c r="J657" s="246"/>
      <c r="K657" s="246"/>
      <c r="L657" s="251"/>
      <c r="M657" s="252"/>
      <c r="N657" s="253"/>
      <c r="O657" s="253"/>
      <c r="P657" s="253"/>
      <c r="Q657" s="253"/>
      <c r="R657" s="253"/>
      <c r="S657" s="253"/>
      <c r="T657" s="254"/>
      <c r="U657" s="15"/>
      <c r="V657" s="15"/>
      <c r="W657" s="15"/>
      <c r="X657" s="15"/>
      <c r="Y657" s="15"/>
      <c r="Z657" s="15"/>
      <c r="AA657" s="15"/>
      <c r="AB657" s="15"/>
      <c r="AC657" s="15"/>
      <c r="AD657" s="15"/>
      <c r="AE657" s="15"/>
      <c r="AT657" s="255" t="s">
        <v>142</v>
      </c>
      <c r="AU657" s="255" t="s">
        <v>81</v>
      </c>
      <c r="AV657" s="15" t="s">
        <v>87</v>
      </c>
      <c r="AW657" s="15" t="s">
        <v>33</v>
      </c>
      <c r="AX657" s="15" t="s">
        <v>77</v>
      </c>
      <c r="AY657" s="255" t="s">
        <v>132</v>
      </c>
    </row>
    <row r="658" s="2" customFormat="1" ht="24.15" customHeight="1">
      <c r="A658" s="39"/>
      <c r="B658" s="40"/>
      <c r="C658" s="267" t="s">
        <v>662</v>
      </c>
      <c r="D658" s="267" t="s">
        <v>540</v>
      </c>
      <c r="E658" s="268" t="s">
        <v>663</v>
      </c>
      <c r="F658" s="269" t="s">
        <v>664</v>
      </c>
      <c r="G658" s="270" t="s">
        <v>255</v>
      </c>
      <c r="H658" s="271">
        <v>2</v>
      </c>
      <c r="I658" s="272"/>
      <c r="J658" s="273">
        <f>ROUND(I658*H658,2)</f>
        <v>0</v>
      </c>
      <c r="K658" s="269" t="s">
        <v>19</v>
      </c>
      <c r="L658" s="274"/>
      <c r="M658" s="275" t="s">
        <v>19</v>
      </c>
      <c r="N658" s="276" t="s">
        <v>43</v>
      </c>
      <c r="O658" s="85"/>
      <c r="P658" s="214">
        <f>O658*H658</f>
        <v>0</v>
      </c>
      <c r="Q658" s="214">
        <v>0.0011999999999999999</v>
      </c>
      <c r="R658" s="214">
        <f>Q658*H658</f>
        <v>0.0023999999999999998</v>
      </c>
      <c r="S658" s="214">
        <v>0</v>
      </c>
      <c r="T658" s="215">
        <f>S658*H658</f>
        <v>0</v>
      </c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R658" s="216" t="s">
        <v>452</v>
      </c>
      <c r="AT658" s="216" t="s">
        <v>540</v>
      </c>
      <c r="AU658" s="216" t="s">
        <v>81</v>
      </c>
      <c r="AY658" s="18" t="s">
        <v>132</v>
      </c>
      <c r="BE658" s="217">
        <f>IF(N658="základní",J658,0)</f>
        <v>0</v>
      </c>
      <c r="BF658" s="217">
        <f>IF(N658="snížená",J658,0)</f>
        <v>0</v>
      </c>
      <c r="BG658" s="217">
        <f>IF(N658="zákl. přenesená",J658,0)</f>
        <v>0</v>
      </c>
      <c r="BH658" s="217">
        <f>IF(N658="sníž. přenesená",J658,0)</f>
        <v>0</v>
      </c>
      <c r="BI658" s="217">
        <f>IF(N658="nulová",J658,0)</f>
        <v>0</v>
      </c>
      <c r="BJ658" s="18" t="s">
        <v>77</v>
      </c>
      <c r="BK658" s="217">
        <f>ROUND(I658*H658,2)</f>
        <v>0</v>
      </c>
      <c r="BL658" s="18" t="s">
        <v>333</v>
      </c>
      <c r="BM658" s="216" t="s">
        <v>665</v>
      </c>
    </row>
    <row r="659" s="13" customFormat="1">
      <c r="A659" s="13"/>
      <c r="B659" s="223"/>
      <c r="C659" s="224"/>
      <c r="D659" s="225" t="s">
        <v>142</v>
      </c>
      <c r="E659" s="226" t="s">
        <v>19</v>
      </c>
      <c r="F659" s="227" t="s">
        <v>633</v>
      </c>
      <c r="G659" s="224"/>
      <c r="H659" s="226" t="s">
        <v>19</v>
      </c>
      <c r="I659" s="228"/>
      <c r="J659" s="224"/>
      <c r="K659" s="224"/>
      <c r="L659" s="229"/>
      <c r="M659" s="230"/>
      <c r="N659" s="231"/>
      <c r="O659" s="231"/>
      <c r="P659" s="231"/>
      <c r="Q659" s="231"/>
      <c r="R659" s="231"/>
      <c r="S659" s="231"/>
      <c r="T659" s="232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33" t="s">
        <v>142</v>
      </c>
      <c r="AU659" s="233" t="s">
        <v>81</v>
      </c>
      <c r="AV659" s="13" t="s">
        <v>77</v>
      </c>
      <c r="AW659" s="13" t="s">
        <v>33</v>
      </c>
      <c r="AX659" s="13" t="s">
        <v>72</v>
      </c>
      <c r="AY659" s="233" t="s">
        <v>132</v>
      </c>
    </row>
    <row r="660" s="14" customFormat="1">
      <c r="A660" s="14"/>
      <c r="B660" s="234"/>
      <c r="C660" s="235"/>
      <c r="D660" s="225" t="s">
        <v>142</v>
      </c>
      <c r="E660" s="236" t="s">
        <v>19</v>
      </c>
      <c r="F660" s="237" t="s">
        <v>81</v>
      </c>
      <c r="G660" s="235"/>
      <c r="H660" s="238">
        <v>2</v>
      </c>
      <c r="I660" s="239"/>
      <c r="J660" s="235"/>
      <c r="K660" s="235"/>
      <c r="L660" s="240"/>
      <c r="M660" s="241"/>
      <c r="N660" s="242"/>
      <c r="O660" s="242"/>
      <c r="P660" s="242"/>
      <c r="Q660" s="242"/>
      <c r="R660" s="242"/>
      <c r="S660" s="242"/>
      <c r="T660" s="243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44" t="s">
        <v>142</v>
      </c>
      <c r="AU660" s="244" t="s">
        <v>81</v>
      </c>
      <c r="AV660" s="14" t="s">
        <v>81</v>
      </c>
      <c r="AW660" s="14" t="s">
        <v>33</v>
      </c>
      <c r="AX660" s="14" t="s">
        <v>72</v>
      </c>
      <c r="AY660" s="244" t="s">
        <v>132</v>
      </c>
    </row>
    <row r="661" s="15" customFormat="1">
      <c r="A661" s="15"/>
      <c r="B661" s="245"/>
      <c r="C661" s="246"/>
      <c r="D661" s="225" t="s">
        <v>142</v>
      </c>
      <c r="E661" s="247" t="s">
        <v>19</v>
      </c>
      <c r="F661" s="248" t="s">
        <v>152</v>
      </c>
      <c r="G661" s="246"/>
      <c r="H661" s="249">
        <v>2</v>
      </c>
      <c r="I661" s="250"/>
      <c r="J661" s="246"/>
      <c r="K661" s="246"/>
      <c r="L661" s="251"/>
      <c r="M661" s="252"/>
      <c r="N661" s="253"/>
      <c r="O661" s="253"/>
      <c r="P661" s="253"/>
      <c r="Q661" s="253"/>
      <c r="R661" s="253"/>
      <c r="S661" s="253"/>
      <c r="T661" s="254"/>
      <c r="U661" s="15"/>
      <c r="V661" s="15"/>
      <c r="W661" s="15"/>
      <c r="X661" s="15"/>
      <c r="Y661" s="15"/>
      <c r="Z661" s="15"/>
      <c r="AA661" s="15"/>
      <c r="AB661" s="15"/>
      <c r="AC661" s="15"/>
      <c r="AD661" s="15"/>
      <c r="AE661" s="15"/>
      <c r="AT661" s="255" t="s">
        <v>142</v>
      </c>
      <c r="AU661" s="255" t="s">
        <v>81</v>
      </c>
      <c r="AV661" s="15" t="s">
        <v>87</v>
      </c>
      <c r="AW661" s="15" t="s">
        <v>33</v>
      </c>
      <c r="AX661" s="15" t="s">
        <v>77</v>
      </c>
      <c r="AY661" s="255" t="s">
        <v>132</v>
      </c>
    </row>
    <row r="662" s="2" customFormat="1" ht="16.5" customHeight="1">
      <c r="A662" s="39"/>
      <c r="B662" s="40"/>
      <c r="C662" s="205" t="s">
        <v>666</v>
      </c>
      <c r="D662" s="205" t="s">
        <v>134</v>
      </c>
      <c r="E662" s="206" t="s">
        <v>667</v>
      </c>
      <c r="F662" s="207" t="s">
        <v>668</v>
      </c>
      <c r="G662" s="208" t="s">
        <v>302</v>
      </c>
      <c r="H662" s="209">
        <v>9</v>
      </c>
      <c r="I662" s="210"/>
      <c r="J662" s="211">
        <f>ROUND(I662*H662,2)</f>
        <v>0</v>
      </c>
      <c r="K662" s="207" t="s">
        <v>138</v>
      </c>
      <c r="L662" s="45"/>
      <c r="M662" s="212" t="s">
        <v>19</v>
      </c>
      <c r="N662" s="213" t="s">
        <v>43</v>
      </c>
      <c r="O662" s="85"/>
      <c r="P662" s="214">
        <f>O662*H662</f>
        <v>0</v>
      </c>
      <c r="Q662" s="214">
        <v>0.00014999999999999999</v>
      </c>
      <c r="R662" s="214">
        <f>Q662*H662</f>
        <v>0.0013499999999999999</v>
      </c>
      <c r="S662" s="214">
        <v>0</v>
      </c>
      <c r="T662" s="215">
        <f>S662*H662</f>
        <v>0</v>
      </c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R662" s="216" t="s">
        <v>333</v>
      </c>
      <c r="AT662" s="216" t="s">
        <v>134</v>
      </c>
      <c r="AU662" s="216" t="s">
        <v>81</v>
      </c>
      <c r="AY662" s="18" t="s">
        <v>132</v>
      </c>
      <c r="BE662" s="217">
        <f>IF(N662="základní",J662,0)</f>
        <v>0</v>
      </c>
      <c r="BF662" s="217">
        <f>IF(N662="snížená",J662,0)</f>
        <v>0</v>
      </c>
      <c r="BG662" s="217">
        <f>IF(N662="zákl. přenesená",J662,0)</f>
        <v>0</v>
      </c>
      <c r="BH662" s="217">
        <f>IF(N662="sníž. přenesená",J662,0)</f>
        <v>0</v>
      </c>
      <c r="BI662" s="217">
        <f>IF(N662="nulová",J662,0)</f>
        <v>0</v>
      </c>
      <c r="BJ662" s="18" t="s">
        <v>77</v>
      </c>
      <c r="BK662" s="217">
        <f>ROUND(I662*H662,2)</f>
        <v>0</v>
      </c>
      <c r="BL662" s="18" t="s">
        <v>333</v>
      </c>
      <c r="BM662" s="216" t="s">
        <v>669</v>
      </c>
    </row>
    <row r="663" s="2" customFormat="1">
      <c r="A663" s="39"/>
      <c r="B663" s="40"/>
      <c r="C663" s="41"/>
      <c r="D663" s="218" t="s">
        <v>140</v>
      </c>
      <c r="E663" s="41"/>
      <c r="F663" s="219" t="s">
        <v>670</v>
      </c>
      <c r="G663" s="41"/>
      <c r="H663" s="41"/>
      <c r="I663" s="220"/>
      <c r="J663" s="41"/>
      <c r="K663" s="41"/>
      <c r="L663" s="45"/>
      <c r="M663" s="221"/>
      <c r="N663" s="222"/>
      <c r="O663" s="85"/>
      <c r="P663" s="85"/>
      <c r="Q663" s="85"/>
      <c r="R663" s="85"/>
      <c r="S663" s="85"/>
      <c r="T663" s="86"/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T663" s="18" t="s">
        <v>140</v>
      </c>
      <c r="AU663" s="18" t="s">
        <v>81</v>
      </c>
    </row>
    <row r="664" s="13" customFormat="1">
      <c r="A664" s="13"/>
      <c r="B664" s="223"/>
      <c r="C664" s="224"/>
      <c r="D664" s="225" t="s">
        <v>142</v>
      </c>
      <c r="E664" s="226" t="s">
        <v>19</v>
      </c>
      <c r="F664" s="227" t="s">
        <v>626</v>
      </c>
      <c r="G664" s="224"/>
      <c r="H664" s="226" t="s">
        <v>19</v>
      </c>
      <c r="I664" s="228"/>
      <c r="J664" s="224"/>
      <c r="K664" s="224"/>
      <c r="L664" s="229"/>
      <c r="M664" s="230"/>
      <c r="N664" s="231"/>
      <c r="O664" s="231"/>
      <c r="P664" s="231"/>
      <c r="Q664" s="231"/>
      <c r="R664" s="231"/>
      <c r="S664" s="231"/>
      <c r="T664" s="232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33" t="s">
        <v>142</v>
      </c>
      <c r="AU664" s="233" t="s">
        <v>81</v>
      </c>
      <c r="AV664" s="13" t="s">
        <v>77</v>
      </c>
      <c r="AW664" s="13" t="s">
        <v>33</v>
      </c>
      <c r="AX664" s="13" t="s">
        <v>72</v>
      </c>
      <c r="AY664" s="233" t="s">
        <v>132</v>
      </c>
    </row>
    <row r="665" s="14" customFormat="1">
      <c r="A665" s="14"/>
      <c r="B665" s="234"/>
      <c r="C665" s="235"/>
      <c r="D665" s="225" t="s">
        <v>142</v>
      </c>
      <c r="E665" s="236" t="s">
        <v>19</v>
      </c>
      <c r="F665" s="237" t="s">
        <v>77</v>
      </c>
      <c r="G665" s="235"/>
      <c r="H665" s="238">
        <v>1</v>
      </c>
      <c r="I665" s="239"/>
      <c r="J665" s="235"/>
      <c r="K665" s="235"/>
      <c r="L665" s="240"/>
      <c r="M665" s="241"/>
      <c r="N665" s="242"/>
      <c r="O665" s="242"/>
      <c r="P665" s="242"/>
      <c r="Q665" s="242"/>
      <c r="R665" s="242"/>
      <c r="S665" s="242"/>
      <c r="T665" s="243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44" t="s">
        <v>142</v>
      </c>
      <c r="AU665" s="244" t="s">
        <v>81</v>
      </c>
      <c r="AV665" s="14" t="s">
        <v>81</v>
      </c>
      <c r="AW665" s="14" t="s">
        <v>33</v>
      </c>
      <c r="AX665" s="14" t="s">
        <v>72</v>
      </c>
      <c r="AY665" s="244" t="s">
        <v>132</v>
      </c>
    </row>
    <row r="666" s="13" customFormat="1">
      <c r="A666" s="13"/>
      <c r="B666" s="223"/>
      <c r="C666" s="224"/>
      <c r="D666" s="225" t="s">
        <v>142</v>
      </c>
      <c r="E666" s="226" t="s">
        <v>19</v>
      </c>
      <c r="F666" s="227" t="s">
        <v>627</v>
      </c>
      <c r="G666" s="224"/>
      <c r="H666" s="226" t="s">
        <v>19</v>
      </c>
      <c r="I666" s="228"/>
      <c r="J666" s="224"/>
      <c r="K666" s="224"/>
      <c r="L666" s="229"/>
      <c r="M666" s="230"/>
      <c r="N666" s="231"/>
      <c r="O666" s="231"/>
      <c r="P666" s="231"/>
      <c r="Q666" s="231"/>
      <c r="R666" s="231"/>
      <c r="S666" s="231"/>
      <c r="T666" s="232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33" t="s">
        <v>142</v>
      </c>
      <c r="AU666" s="233" t="s">
        <v>81</v>
      </c>
      <c r="AV666" s="13" t="s">
        <v>77</v>
      </c>
      <c r="AW666" s="13" t="s">
        <v>33</v>
      </c>
      <c r="AX666" s="13" t="s">
        <v>72</v>
      </c>
      <c r="AY666" s="233" t="s">
        <v>132</v>
      </c>
    </row>
    <row r="667" s="14" customFormat="1">
      <c r="A667" s="14"/>
      <c r="B667" s="234"/>
      <c r="C667" s="235"/>
      <c r="D667" s="225" t="s">
        <v>142</v>
      </c>
      <c r="E667" s="236" t="s">
        <v>19</v>
      </c>
      <c r="F667" s="237" t="s">
        <v>77</v>
      </c>
      <c r="G667" s="235"/>
      <c r="H667" s="238">
        <v>1</v>
      </c>
      <c r="I667" s="239"/>
      <c r="J667" s="235"/>
      <c r="K667" s="235"/>
      <c r="L667" s="240"/>
      <c r="M667" s="241"/>
      <c r="N667" s="242"/>
      <c r="O667" s="242"/>
      <c r="P667" s="242"/>
      <c r="Q667" s="242"/>
      <c r="R667" s="242"/>
      <c r="S667" s="242"/>
      <c r="T667" s="243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44" t="s">
        <v>142</v>
      </c>
      <c r="AU667" s="244" t="s">
        <v>81</v>
      </c>
      <c r="AV667" s="14" t="s">
        <v>81</v>
      </c>
      <c r="AW667" s="14" t="s">
        <v>33</v>
      </c>
      <c r="AX667" s="14" t="s">
        <v>72</v>
      </c>
      <c r="AY667" s="244" t="s">
        <v>132</v>
      </c>
    </row>
    <row r="668" s="13" customFormat="1">
      <c r="A668" s="13"/>
      <c r="B668" s="223"/>
      <c r="C668" s="224"/>
      <c r="D668" s="225" t="s">
        <v>142</v>
      </c>
      <c r="E668" s="226" t="s">
        <v>19</v>
      </c>
      <c r="F668" s="227" t="s">
        <v>628</v>
      </c>
      <c r="G668" s="224"/>
      <c r="H668" s="226" t="s">
        <v>19</v>
      </c>
      <c r="I668" s="228"/>
      <c r="J668" s="224"/>
      <c r="K668" s="224"/>
      <c r="L668" s="229"/>
      <c r="M668" s="230"/>
      <c r="N668" s="231"/>
      <c r="O668" s="231"/>
      <c r="P668" s="231"/>
      <c r="Q668" s="231"/>
      <c r="R668" s="231"/>
      <c r="S668" s="231"/>
      <c r="T668" s="232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33" t="s">
        <v>142</v>
      </c>
      <c r="AU668" s="233" t="s">
        <v>81</v>
      </c>
      <c r="AV668" s="13" t="s">
        <v>77</v>
      </c>
      <c r="AW668" s="13" t="s">
        <v>33</v>
      </c>
      <c r="AX668" s="13" t="s">
        <v>72</v>
      </c>
      <c r="AY668" s="233" t="s">
        <v>132</v>
      </c>
    </row>
    <row r="669" s="14" customFormat="1">
      <c r="A669" s="14"/>
      <c r="B669" s="234"/>
      <c r="C669" s="235"/>
      <c r="D669" s="225" t="s">
        <v>142</v>
      </c>
      <c r="E669" s="236" t="s">
        <v>19</v>
      </c>
      <c r="F669" s="237" t="s">
        <v>84</v>
      </c>
      <c r="G669" s="235"/>
      <c r="H669" s="238">
        <v>3</v>
      </c>
      <c r="I669" s="239"/>
      <c r="J669" s="235"/>
      <c r="K669" s="235"/>
      <c r="L669" s="240"/>
      <c r="M669" s="241"/>
      <c r="N669" s="242"/>
      <c r="O669" s="242"/>
      <c r="P669" s="242"/>
      <c r="Q669" s="242"/>
      <c r="R669" s="242"/>
      <c r="S669" s="242"/>
      <c r="T669" s="243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44" t="s">
        <v>142</v>
      </c>
      <c r="AU669" s="244" t="s">
        <v>81</v>
      </c>
      <c r="AV669" s="14" t="s">
        <v>81</v>
      </c>
      <c r="AW669" s="14" t="s">
        <v>33</v>
      </c>
      <c r="AX669" s="14" t="s">
        <v>72</v>
      </c>
      <c r="AY669" s="244" t="s">
        <v>132</v>
      </c>
    </row>
    <row r="670" s="13" customFormat="1">
      <c r="A670" s="13"/>
      <c r="B670" s="223"/>
      <c r="C670" s="224"/>
      <c r="D670" s="225" t="s">
        <v>142</v>
      </c>
      <c r="E670" s="226" t="s">
        <v>19</v>
      </c>
      <c r="F670" s="227" t="s">
        <v>629</v>
      </c>
      <c r="G670" s="224"/>
      <c r="H670" s="226" t="s">
        <v>19</v>
      </c>
      <c r="I670" s="228"/>
      <c r="J670" s="224"/>
      <c r="K670" s="224"/>
      <c r="L670" s="229"/>
      <c r="M670" s="230"/>
      <c r="N670" s="231"/>
      <c r="O670" s="231"/>
      <c r="P670" s="231"/>
      <c r="Q670" s="231"/>
      <c r="R670" s="231"/>
      <c r="S670" s="231"/>
      <c r="T670" s="232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33" t="s">
        <v>142</v>
      </c>
      <c r="AU670" s="233" t="s">
        <v>81</v>
      </c>
      <c r="AV670" s="13" t="s">
        <v>77</v>
      </c>
      <c r="AW670" s="13" t="s">
        <v>33</v>
      </c>
      <c r="AX670" s="13" t="s">
        <v>72</v>
      </c>
      <c r="AY670" s="233" t="s">
        <v>132</v>
      </c>
    </row>
    <row r="671" s="14" customFormat="1">
      <c r="A671" s="14"/>
      <c r="B671" s="234"/>
      <c r="C671" s="235"/>
      <c r="D671" s="225" t="s">
        <v>142</v>
      </c>
      <c r="E671" s="236" t="s">
        <v>19</v>
      </c>
      <c r="F671" s="237" t="s">
        <v>77</v>
      </c>
      <c r="G671" s="235"/>
      <c r="H671" s="238">
        <v>1</v>
      </c>
      <c r="I671" s="239"/>
      <c r="J671" s="235"/>
      <c r="K671" s="235"/>
      <c r="L671" s="240"/>
      <c r="M671" s="241"/>
      <c r="N671" s="242"/>
      <c r="O671" s="242"/>
      <c r="P671" s="242"/>
      <c r="Q671" s="242"/>
      <c r="R671" s="242"/>
      <c r="S671" s="242"/>
      <c r="T671" s="243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44" t="s">
        <v>142</v>
      </c>
      <c r="AU671" s="244" t="s">
        <v>81</v>
      </c>
      <c r="AV671" s="14" t="s">
        <v>81</v>
      </c>
      <c r="AW671" s="14" t="s">
        <v>33</v>
      </c>
      <c r="AX671" s="14" t="s">
        <v>72</v>
      </c>
      <c r="AY671" s="244" t="s">
        <v>132</v>
      </c>
    </row>
    <row r="672" s="13" customFormat="1">
      <c r="A672" s="13"/>
      <c r="B672" s="223"/>
      <c r="C672" s="224"/>
      <c r="D672" s="225" t="s">
        <v>142</v>
      </c>
      <c r="E672" s="226" t="s">
        <v>19</v>
      </c>
      <c r="F672" s="227" t="s">
        <v>631</v>
      </c>
      <c r="G672" s="224"/>
      <c r="H672" s="226" t="s">
        <v>19</v>
      </c>
      <c r="I672" s="228"/>
      <c r="J672" s="224"/>
      <c r="K672" s="224"/>
      <c r="L672" s="229"/>
      <c r="M672" s="230"/>
      <c r="N672" s="231"/>
      <c r="O672" s="231"/>
      <c r="P672" s="231"/>
      <c r="Q672" s="231"/>
      <c r="R672" s="231"/>
      <c r="S672" s="231"/>
      <c r="T672" s="232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33" t="s">
        <v>142</v>
      </c>
      <c r="AU672" s="233" t="s">
        <v>81</v>
      </c>
      <c r="AV672" s="13" t="s">
        <v>77</v>
      </c>
      <c r="AW672" s="13" t="s">
        <v>33</v>
      </c>
      <c r="AX672" s="13" t="s">
        <v>72</v>
      </c>
      <c r="AY672" s="233" t="s">
        <v>132</v>
      </c>
    </row>
    <row r="673" s="14" customFormat="1">
      <c r="A673" s="14"/>
      <c r="B673" s="234"/>
      <c r="C673" s="235"/>
      <c r="D673" s="225" t="s">
        <v>142</v>
      </c>
      <c r="E673" s="236" t="s">
        <v>19</v>
      </c>
      <c r="F673" s="237" t="s">
        <v>81</v>
      </c>
      <c r="G673" s="235"/>
      <c r="H673" s="238">
        <v>2</v>
      </c>
      <c r="I673" s="239"/>
      <c r="J673" s="235"/>
      <c r="K673" s="235"/>
      <c r="L673" s="240"/>
      <c r="M673" s="241"/>
      <c r="N673" s="242"/>
      <c r="O673" s="242"/>
      <c r="P673" s="242"/>
      <c r="Q673" s="242"/>
      <c r="R673" s="242"/>
      <c r="S673" s="242"/>
      <c r="T673" s="243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44" t="s">
        <v>142</v>
      </c>
      <c r="AU673" s="244" t="s">
        <v>81</v>
      </c>
      <c r="AV673" s="14" t="s">
        <v>81</v>
      </c>
      <c r="AW673" s="14" t="s">
        <v>33</v>
      </c>
      <c r="AX673" s="14" t="s">
        <v>72</v>
      </c>
      <c r="AY673" s="244" t="s">
        <v>132</v>
      </c>
    </row>
    <row r="674" s="13" customFormat="1">
      <c r="A674" s="13"/>
      <c r="B674" s="223"/>
      <c r="C674" s="224"/>
      <c r="D674" s="225" t="s">
        <v>142</v>
      </c>
      <c r="E674" s="226" t="s">
        <v>19</v>
      </c>
      <c r="F674" s="227" t="s">
        <v>633</v>
      </c>
      <c r="G674" s="224"/>
      <c r="H674" s="226" t="s">
        <v>19</v>
      </c>
      <c r="I674" s="228"/>
      <c r="J674" s="224"/>
      <c r="K674" s="224"/>
      <c r="L674" s="229"/>
      <c r="M674" s="230"/>
      <c r="N674" s="231"/>
      <c r="O674" s="231"/>
      <c r="P674" s="231"/>
      <c r="Q674" s="231"/>
      <c r="R674" s="231"/>
      <c r="S674" s="231"/>
      <c r="T674" s="232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33" t="s">
        <v>142</v>
      </c>
      <c r="AU674" s="233" t="s">
        <v>81</v>
      </c>
      <c r="AV674" s="13" t="s">
        <v>77</v>
      </c>
      <c r="AW674" s="13" t="s">
        <v>33</v>
      </c>
      <c r="AX674" s="13" t="s">
        <v>72</v>
      </c>
      <c r="AY674" s="233" t="s">
        <v>132</v>
      </c>
    </row>
    <row r="675" s="14" customFormat="1">
      <c r="A675" s="14"/>
      <c r="B675" s="234"/>
      <c r="C675" s="235"/>
      <c r="D675" s="225" t="s">
        <v>142</v>
      </c>
      <c r="E675" s="236" t="s">
        <v>19</v>
      </c>
      <c r="F675" s="237" t="s">
        <v>77</v>
      </c>
      <c r="G675" s="235"/>
      <c r="H675" s="238">
        <v>1</v>
      </c>
      <c r="I675" s="239"/>
      <c r="J675" s="235"/>
      <c r="K675" s="235"/>
      <c r="L675" s="240"/>
      <c r="M675" s="241"/>
      <c r="N675" s="242"/>
      <c r="O675" s="242"/>
      <c r="P675" s="242"/>
      <c r="Q675" s="242"/>
      <c r="R675" s="242"/>
      <c r="S675" s="242"/>
      <c r="T675" s="243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44" t="s">
        <v>142</v>
      </c>
      <c r="AU675" s="244" t="s">
        <v>81</v>
      </c>
      <c r="AV675" s="14" t="s">
        <v>81</v>
      </c>
      <c r="AW675" s="14" t="s">
        <v>33</v>
      </c>
      <c r="AX675" s="14" t="s">
        <v>72</v>
      </c>
      <c r="AY675" s="244" t="s">
        <v>132</v>
      </c>
    </row>
    <row r="676" s="15" customFormat="1">
      <c r="A676" s="15"/>
      <c r="B676" s="245"/>
      <c r="C676" s="246"/>
      <c r="D676" s="225" t="s">
        <v>142</v>
      </c>
      <c r="E676" s="247" t="s">
        <v>19</v>
      </c>
      <c r="F676" s="248" t="s">
        <v>152</v>
      </c>
      <c r="G676" s="246"/>
      <c r="H676" s="249">
        <v>9</v>
      </c>
      <c r="I676" s="250"/>
      <c r="J676" s="246"/>
      <c r="K676" s="246"/>
      <c r="L676" s="251"/>
      <c r="M676" s="252"/>
      <c r="N676" s="253"/>
      <c r="O676" s="253"/>
      <c r="P676" s="253"/>
      <c r="Q676" s="253"/>
      <c r="R676" s="253"/>
      <c r="S676" s="253"/>
      <c r="T676" s="254"/>
      <c r="U676" s="15"/>
      <c r="V676" s="15"/>
      <c r="W676" s="15"/>
      <c r="X676" s="15"/>
      <c r="Y676" s="15"/>
      <c r="Z676" s="15"/>
      <c r="AA676" s="15"/>
      <c r="AB676" s="15"/>
      <c r="AC676" s="15"/>
      <c r="AD676" s="15"/>
      <c r="AE676" s="15"/>
      <c r="AT676" s="255" t="s">
        <v>142</v>
      </c>
      <c r="AU676" s="255" t="s">
        <v>81</v>
      </c>
      <c r="AV676" s="15" t="s">
        <v>87</v>
      </c>
      <c r="AW676" s="15" t="s">
        <v>33</v>
      </c>
      <c r="AX676" s="15" t="s">
        <v>77</v>
      </c>
      <c r="AY676" s="255" t="s">
        <v>132</v>
      </c>
    </row>
    <row r="677" s="2" customFormat="1" ht="24.15" customHeight="1">
      <c r="A677" s="39"/>
      <c r="B677" s="40"/>
      <c r="C677" s="267" t="s">
        <v>671</v>
      </c>
      <c r="D677" s="267" t="s">
        <v>540</v>
      </c>
      <c r="E677" s="268" t="s">
        <v>672</v>
      </c>
      <c r="F677" s="269" t="s">
        <v>673</v>
      </c>
      <c r="G677" s="270" t="s">
        <v>255</v>
      </c>
      <c r="H677" s="271">
        <v>1</v>
      </c>
      <c r="I677" s="272"/>
      <c r="J677" s="273">
        <f>ROUND(I677*H677,2)</f>
        <v>0</v>
      </c>
      <c r="K677" s="269" t="s">
        <v>19</v>
      </c>
      <c r="L677" s="274"/>
      <c r="M677" s="275" t="s">
        <v>19</v>
      </c>
      <c r="N677" s="276" t="s">
        <v>43</v>
      </c>
      <c r="O677" s="85"/>
      <c r="P677" s="214">
        <f>O677*H677</f>
        <v>0</v>
      </c>
      <c r="Q677" s="214">
        <v>0.0035000000000000001</v>
      </c>
      <c r="R677" s="214">
        <f>Q677*H677</f>
        <v>0.0035000000000000001</v>
      </c>
      <c r="S677" s="214">
        <v>0</v>
      </c>
      <c r="T677" s="215">
        <f>S677*H677</f>
        <v>0</v>
      </c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R677" s="216" t="s">
        <v>452</v>
      </c>
      <c r="AT677" s="216" t="s">
        <v>540</v>
      </c>
      <c r="AU677" s="216" t="s">
        <v>81</v>
      </c>
      <c r="AY677" s="18" t="s">
        <v>132</v>
      </c>
      <c r="BE677" s="217">
        <f>IF(N677="základní",J677,0)</f>
        <v>0</v>
      </c>
      <c r="BF677" s="217">
        <f>IF(N677="snížená",J677,0)</f>
        <v>0</v>
      </c>
      <c r="BG677" s="217">
        <f>IF(N677="zákl. přenesená",J677,0)</f>
        <v>0</v>
      </c>
      <c r="BH677" s="217">
        <f>IF(N677="sníž. přenesená",J677,0)</f>
        <v>0</v>
      </c>
      <c r="BI677" s="217">
        <f>IF(N677="nulová",J677,0)</f>
        <v>0</v>
      </c>
      <c r="BJ677" s="18" t="s">
        <v>77</v>
      </c>
      <c r="BK677" s="217">
        <f>ROUND(I677*H677,2)</f>
        <v>0</v>
      </c>
      <c r="BL677" s="18" t="s">
        <v>333</v>
      </c>
      <c r="BM677" s="216" t="s">
        <v>674</v>
      </c>
    </row>
    <row r="678" s="13" customFormat="1">
      <c r="A678" s="13"/>
      <c r="B678" s="223"/>
      <c r="C678" s="224"/>
      <c r="D678" s="225" t="s">
        <v>142</v>
      </c>
      <c r="E678" s="226" t="s">
        <v>19</v>
      </c>
      <c r="F678" s="227" t="s">
        <v>626</v>
      </c>
      <c r="G678" s="224"/>
      <c r="H678" s="226" t="s">
        <v>19</v>
      </c>
      <c r="I678" s="228"/>
      <c r="J678" s="224"/>
      <c r="K678" s="224"/>
      <c r="L678" s="229"/>
      <c r="M678" s="230"/>
      <c r="N678" s="231"/>
      <c r="O678" s="231"/>
      <c r="P678" s="231"/>
      <c r="Q678" s="231"/>
      <c r="R678" s="231"/>
      <c r="S678" s="231"/>
      <c r="T678" s="232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33" t="s">
        <v>142</v>
      </c>
      <c r="AU678" s="233" t="s">
        <v>81</v>
      </c>
      <c r="AV678" s="13" t="s">
        <v>77</v>
      </c>
      <c r="AW678" s="13" t="s">
        <v>33</v>
      </c>
      <c r="AX678" s="13" t="s">
        <v>72</v>
      </c>
      <c r="AY678" s="233" t="s">
        <v>132</v>
      </c>
    </row>
    <row r="679" s="14" customFormat="1">
      <c r="A679" s="14"/>
      <c r="B679" s="234"/>
      <c r="C679" s="235"/>
      <c r="D679" s="225" t="s">
        <v>142</v>
      </c>
      <c r="E679" s="236" t="s">
        <v>19</v>
      </c>
      <c r="F679" s="237" t="s">
        <v>77</v>
      </c>
      <c r="G679" s="235"/>
      <c r="H679" s="238">
        <v>1</v>
      </c>
      <c r="I679" s="239"/>
      <c r="J679" s="235"/>
      <c r="K679" s="235"/>
      <c r="L679" s="240"/>
      <c r="M679" s="241"/>
      <c r="N679" s="242"/>
      <c r="O679" s="242"/>
      <c r="P679" s="242"/>
      <c r="Q679" s="242"/>
      <c r="R679" s="242"/>
      <c r="S679" s="242"/>
      <c r="T679" s="243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44" t="s">
        <v>142</v>
      </c>
      <c r="AU679" s="244" t="s">
        <v>81</v>
      </c>
      <c r="AV679" s="14" t="s">
        <v>81</v>
      </c>
      <c r="AW679" s="14" t="s">
        <v>33</v>
      </c>
      <c r="AX679" s="14" t="s">
        <v>72</v>
      </c>
      <c r="AY679" s="244" t="s">
        <v>132</v>
      </c>
    </row>
    <row r="680" s="15" customFormat="1">
      <c r="A680" s="15"/>
      <c r="B680" s="245"/>
      <c r="C680" s="246"/>
      <c r="D680" s="225" t="s">
        <v>142</v>
      </c>
      <c r="E680" s="247" t="s">
        <v>19</v>
      </c>
      <c r="F680" s="248" t="s">
        <v>152</v>
      </c>
      <c r="G680" s="246"/>
      <c r="H680" s="249">
        <v>1</v>
      </c>
      <c r="I680" s="250"/>
      <c r="J680" s="246"/>
      <c r="K680" s="246"/>
      <c r="L680" s="251"/>
      <c r="M680" s="252"/>
      <c r="N680" s="253"/>
      <c r="O680" s="253"/>
      <c r="P680" s="253"/>
      <c r="Q680" s="253"/>
      <c r="R680" s="253"/>
      <c r="S680" s="253"/>
      <c r="T680" s="254"/>
      <c r="U680" s="15"/>
      <c r="V680" s="15"/>
      <c r="W680" s="15"/>
      <c r="X680" s="15"/>
      <c r="Y680" s="15"/>
      <c r="Z680" s="15"/>
      <c r="AA680" s="15"/>
      <c r="AB680" s="15"/>
      <c r="AC680" s="15"/>
      <c r="AD680" s="15"/>
      <c r="AE680" s="15"/>
      <c r="AT680" s="255" t="s">
        <v>142</v>
      </c>
      <c r="AU680" s="255" t="s">
        <v>81</v>
      </c>
      <c r="AV680" s="15" t="s">
        <v>87</v>
      </c>
      <c r="AW680" s="15" t="s">
        <v>33</v>
      </c>
      <c r="AX680" s="15" t="s">
        <v>77</v>
      </c>
      <c r="AY680" s="255" t="s">
        <v>132</v>
      </c>
    </row>
    <row r="681" s="2" customFormat="1" ht="24.15" customHeight="1">
      <c r="A681" s="39"/>
      <c r="B681" s="40"/>
      <c r="C681" s="267" t="s">
        <v>675</v>
      </c>
      <c r="D681" s="267" t="s">
        <v>540</v>
      </c>
      <c r="E681" s="268" t="s">
        <v>676</v>
      </c>
      <c r="F681" s="269" t="s">
        <v>677</v>
      </c>
      <c r="G681" s="270" t="s">
        <v>255</v>
      </c>
      <c r="H681" s="271">
        <v>1</v>
      </c>
      <c r="I681" s="272"/>
      <c r="J681" s="273">
        <f>ROUND(I681*H681,2)</f>
        <v>0</v>
      </c>
      <c r="K681" s="269" t="s">
        <v>19</v>
      </c>
      <c r="L681" s="274"/>
      <c r="M681" s="275" t="s">
        <v>19</v>
      </c>
      <c r="N681" s="276" t="s">
        <v>43</v>
      </c>
      <c r="O681" s="85"/>
      <c r="P681" s="214">
        <f>O681*H681</f>
        <v>0</v>
      </c>
      <c r="Q681" s="214">
        <v>0.0035000000000000001</v>
      </c>
      <c r="R681" s="214">
        <f>Q681*H681</f>
        <v>0.0035000000000000001</v>
      </c>
      <c r="S681" s="214">
        <v>0</v>
      </c>
      <c r="T681" s="215">
        <f>S681*H681</f>
        <v>0</v>
      </c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R681" s="216" t="s">
        <v>452</v>
      </c>
      <c r="AT681" s="216" t="s">
        <v>540</v>
      </c>
      <c r="AU681" s="216" t="s">
        <v>81</v>
      </c>
      <c r="AY681" s="18" t="s">
        <v>132</v>
      </c>
      <c r="BE681" s="217">
        <f>IF(N681="základní",J681,0)</f>
        <v>0</v>
      </c>
      <c r="BF681" s="217">
        <f>IF(N681="snížená",J681,0)</f>
        <v>0</v>
      </c>
      <c r="BG681" s="217">
        <f>IF(N681="zákl. přenesená",J681,0)</f>
        <v>0</v>
      </c>
      <c r="BH681" s="217">
        <f>IF(N681="sníž. přenesená",J681,0)</f>
        <v>0</v>
      </c>
      <c r="BI681" s="217">
        <f>IF(N681="nulová",J681,0)</f>
        <v>0</v>
      </c>
      <c r="BJ681" s="18" t="s">
        <v>77</v>
      </c>
      <c r="BK681" s="217">
        <f>ROUND(I681*H681,2)</f>
        <v>0</v>
      </c>
      <c r="BL681" s="18" t="s">
        <v>333</v>
      </c>
      <c r="BM681" s="216" t="s">
        <v>678</v>
      </c>
    </row>
    <row r="682" s="13" customFormat="1">
      <c r="A682" s="13"/>
      <c r="B682" s="223"/>
      <c r="C682" s="224"/>
      <c r="D682" s="225" t="s">
        <v>142</v>
      </c>
      <c r="E682" s="226" t="s">
        <v>19</v>
      </c>
      <c r="F682" s="227" t="s">
        <v>627</v>
      </c>
      <c r="G682" s="224"/>
      <c r="H682" s="226" t="s">
        <v>19</v>
      </c>
      <c r="I682" s="228"/>
      <c r="J682" s="224"/>
      <c r="K682" s="224"/>
      <c r="L682" s="229"/>
      <c r="M682" s="230"/>
      <c r="N682" s="231"/>
      <c r="O682" s="231"/>
      <c r="P682" s="231"/>
      <c r="Q682" s="231"/>
      <c r="R682" s="231"/>
      <c r="S682" s="231"/>
      <c r="T682" s="232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33" t="s">
        <v>142</v>
      </c>
      <c r="AU682" s="233" t="s">
        <v>81</v>
      </c>
      <c r="AV682" s="13" t="s">
        <v>77</v>
      </c>
      <c r="AW682" s="13" t="s">
        <v>33</v>
      </c>
      <c r="AX682" s="13" t="s">
        <v>72</v>
      </c>
      <c r="AY682" s="233" t="s">
        <v>132</v>
      </c>
    </row>
    <row r="683" s="14" customFormat="1">
      <c r="A683" s="14"/>
      <c r="B683" s="234"/>
      <c r="C683" s="235"/>
      <c r="D683" s="225" t="s">
        <v>142</v>
      </c>
      <c r="E683" s="236" t="s">
        <v>19</v>
      </c>
      <c r="F683" s="237" t="s">
        <v>77</v>
      </c>
      <c r="G683" s="235"/>
      <c r="H683" s="238">
        <v>1</v>
      </c>
      <c r="I683" s="239"/>
      <c r="J683" s="235"/>
      <c r="K683" s="235"/>
      <c r="L683" s="240"/>
      <c r="M683" s="241"/>
      <c r="N683" s="242"/>
      <c r="O683" s="242"/>
      <c r="P683" s="242"/>
      <c r="Q683" s="242"/>
      <c r="R683" s="242"/>
      <c r="S683" s="242"/>
      <c r="T683" s="243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44" t="s">
        <v>142</v>
      </c>
      <c r="AU683" s="244" t="s">
        <v>81</v>
      </c>
      <c r="AV683" s="14" t="s">
        <v>81</v>
      </c>
      <c r="AW683" s="14" t="s">
        <v>33</v>
      </c>
      <c r="AX683" s="14" t="s">
        <v>72</v>
      </c>
      <c r="AY683" s="244" t="s">
        <v>132</v>
      </c>
    </row>
    <row r="684" s="15" customFormat="1">
      <c r="A684" s="15"/>
      <c r="B684" s="245"/>
      <c r="C684" s="246"/>
      <c r="D684" s="225" t="s">
        <v>142</v>
      </c>
      <c r="E684" s="247" t="s">
        <v>19</v>
      </c>
      <c r="F684" s="248" t="s">
        <v>152</v>
      </c>
      <c r="G684" s="246"/>
      <c r="H684" s="249">
        <v>1</v>
      </c>
      <c r="I684" s="250"/>
      <c r="J684" s="246"/>
      <c r="K684" s="246"/>
      <c r="L684" s="251"/>
      <c r="M684" s="252"/>
      <c r="N684" s="253"/>
      <c r="O684" s="253"/>
      <c r="P684" s="253"/>
      <c r="Q684" s="253"/>
      <c r="R684" s="253"/>
      <c r="S684" s="253"/>
      <c r="T684" s="254"/>
      <c r="U684" s="15"/>
      <c r="V684" s="15"/>
      <c r="W684" s="15"/>
      <c r="X684" s="15"/>
      <c r="Y684" s="15"/>
      <c r="Z684" s="15"/>
      <c r="AA684" s="15"/>
      <c r="AB684" s="15"/>
      <c r="AC684" s="15"/>
      <c r="AD684" s="15"/>
      <c r="AE684" s="15"/>
      <c r="AT684" s="255" t="s">
        <v>142</v>
      </c>
      <c r="AU684" s="255" t="s">
        <v>81</v>
      </c>
      <c r="AV684" s="15" t="s">
        <v>87</v>
      </c>
      <c r="AW684" s="15" t="s">
        <v>33</v>
      </c>
      <c r="AX684" s="15" t="s">
        <v>77</v>
      </c>
      <c r="AY684" s="255" t="s">
        <v>132</v>
      </c>
    </row>
    <row r="685" s="2" customFormat="1" ht="24.15" customHeight="1">
      <c r="A685" s="39"/>
      <c r="B685" s="40"/>
      <c r="C685" s="267" t="s">
        <v>679</v>
      </c>
      <c r="D685" s="267" t="s">
        <v>540</v>
      </c>
      <c r="E685" s="268" t="s">
        <v>680</v>
      </c>
      <c r="F685" s="269" t="s">
        <v>681</v>
      </c>
      <c r="G685" s="270" t="s">
        <v>255</v>
      </c>
      <c r="H685" s="271">
        <v>3</v>
      </c>
      <c r="I685" s="272"/>
      <c r="J685" s="273">
        <f>ROUND(I685*H685,2)</f>
        <v>0</v>
      </c>
      <c r="K685" s="269" t="s">
        <v>19</v>
      </c>
      <c r="L685" s="274"/>
      <c r="M685" s="275" t="s">
        <v>19</v>
      </c>
      <c r="N685" s="276" t="s">
        <v>43</v>
      </c>
      <c r="O685" s="85"/>
      <c r="P685" s="214">
        <f>O685*H685</f>
        <v>0</v>
      </c>
      <c r="Q685" s="214">
        <v>0</v>
      </c>
      <c r="R685" s="214">
        <f>Q685*H685</f>
        <v>0</v>
      </c>
      <c r="S685" s="214">
        <v>0</v>
      </c>
      <c r="T685" s="215">
        <f>S685*H685</f>
        <v>0</v>
      </c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R685" s="216" t="s">
        <v>452</v>
      </c>
      <c r="AT685" s="216" t="s">
        <v>540</v>
      </c>
      <c r="AU685" s="216" t="s">
        <v>81</v>
      </c>
      <c r="AY685" s="18" t="s">
        <v>132</v>
      </c>
      <c r="BE685" s="217">
        <f>IF(N685="základní",J685,0)</f>
        <v>0</v>
      </c>
      <c r="BF685" s="217">
        <f>IF(N685="snížená",J685,0)</f>
        <v>0</v>
      </c>
      <c r="BG685" s="217">
        <f>IF(N685="zákl. přenesená",J685,0)</f>
        <v>0</v>
      </c>
      <c r="BH685" s="217">
        <f>IF(N685="sníž. přenesená",J685,0)</f>
        <v>0</v>
      </c>
      <c r="BI685" s="217">
        <f>IF(N685="nulová",J685,0)</f>
        <v>0</v>
      </c>
      <c r="BJ685" s="18" t="s">
        <v>77</v>
      </c>
      <c r="BK685" s="217">
        <f>ROUND(I685*H685,2)</f>
        <v>0</v>
      </c>
      <c r="BL685" s="18" t="s">
        <v>333</v>
      </c>
      <c r="BM685" s="216" t="s">
        <v>682</v>
      </c>
    </row>
    <row r="686" s="13" customFormat="1">
      <c r="A686" s="13"/>
      <c r="B686" s="223"/>
      <c r="C686" s="224"/>
      <c r="D686" s="225" t="s">
        <v>142</v>
      </c>
      <c r="E686" s="226" t="s">
        <v>19</v>
      </c>
      <c r="F686" s="227" t="s">
        <v>628</v>
      </c>
      <c r="G686" s="224"/>
      <c r="H686" s="226" t="s">
        <v>19</v>
      </c>
      <c r="I686" s="228"/>
      <c r="J686" s="224"/>
      <c r="K686" s="224"/>
      <c r="L686" s="229"/>
      <c r="M686" s="230"/>
      <c r="N686" s="231"/>
      <c r="O686" s="231"/>
      <c r="P686" s="231"/>
      <c r="Q686" s="231"/>
      <c r="R686" s="231"/>
      <c r="S686" s="231"/>
      <c r="T686" s="232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33" t="s">
        <v>142</v>
      </c>
      <c r="AU686" s="233" t="s">
        <v>81</v>
      </c>
      <c r="AV686" s="13" t="s">
        <v>77</v>
      </c>
      <c r="AW686" s="13" t="s">
        <v>33</v>
      </c>
      <c r="AX686" s="13" t="s">
        <v>72</v>
      </c>
      <c r="AY686" s="233" t="s">
        <v>132</v>
      </c>
    </row>
    <row r="687" s="14" customFormat="1">
      <c r="A687" s="14"/>
      <c r="B687" s="234"/>
      <c r="C687" s="235"/>
      <c r="D687" s="225" t="s">
        <v>142</v>
      </c>
      <c r="E687" s="236" t="s">
        <v>19</v>
      </c>
      <c r="F687" s="237" t="s">
        <v>84</v>
      </c>
      <c r="G687" s="235"/>
      <c r="H687" s="238">
        <v>3</v>
      </c>
      <c r="I687" s="239"/>
      <c r="J687" s="235"/>
      <c r="K687" s="235"/>
      <c r="L687" s="240"/>
      <c r="M687" s="241"/>
      <c r="N687" s="242"/>
      <c r="O687" s="242"/>
      <c r="P687" s="242"/>
      <c r="Q687" s="242"/>
      <c r="R687" s="242"/>
      <c r="S687" s="242"/>
      <c r="T687" s="243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44" t="s">
        <v>142</v>
      </c>
      <c r="AU687" s="244" t="s">
        <v>81</v>
      </c>
      <c r="AV687" s="14" t="s">
        <v>81</v>
      </c>
      <c r="AW687" s="14" t="s">
        <v>33</v>
      </c>
      <c r="AX687" s="14" t="s">
        <v>72</v>
      </c>
      <c r="AY687" s="244" t="s">
        <v>132</v>
      </c>
    </row>
    <row r="688" s="15" customFormat="1">
      <c r="A688" s="15"/>
      <c r="B688" s="245"/>
      <c r="C688" s="246"/>
      <c r="D688" s="225" t="s">
        <v>142</v>
      </c>
      <c r="E688" s="247" t="s">
        <v>19</v>
      </c>
      <c r="F688" s="248" t="s">
        <v>152</v>
      </c>
      <c r="G688" s="246"/>
      <c r="H688" s="249">
        <v>3</v>
      </c>
      <c r="I688" s="250"/>
      <c r="J688" s="246"/>
      <c r="K688" s="246"/>
      <c r="L688" s="251"/>
      <c r="M688" s="252"/>
      <c r="N688" s="253"/>
      <c r="O688" s="253"/>
      <c r="P688" s="253"/>
      <c r="Q688" s="253"/>
      <c r="R688" s="253"/>
      <c r="S688" s="253"/>
      <c r="T688" s="254"/>
      <c r="U688" s="15"/>
      <c r="V688" s="15"/>
      <c r="W688" s="15"/>
      <c r="X688" s="15"/>
      <c r="Y688" s="15"/>
      <c r="Z688" s="15"/>
      <c r="AA688" s="15"/>
      <c r="AB688" s="15"/>
      <c r="AC688" s="15"/>
      <c r="AD688" s="15"/>
      <c r="AE688" s="15"/>
      <c r="AT688" s="255" t="s">
        <v>142</v>
      </c>
      <c r="AU688" s="255" t="s">
        <v>81</v>
      </c>
      <c r="AV688" s="15" t="s">
        <v>87</v>
      </c>
      <c r="AW688" s="15" t="s">
        <v>33</v>
      </c>
      <c r="AX688" s="15" t="s">
        <v>77</v>
      </c>
      <c r="AY688" s="255" t="s">
        <v>132</v>
      </c>
    </row>
    <row r="689" s="2" customFormat="1" ht="24.15" customHeight="1">
      <c r="A689" s="39"/>
      <c r="B689" s="40"/>
      <c r="C689" s="267" t="s">
        <v>683</v>
      </c>
      <c r="D689" s="267" t="s">
        <v>540</v>
      </c>
      <c r="E689" s="268" t="s">
        <v>684</v>
      </c>
      <c r="F689" s="269" t="s">
        <v>685</v>
      </c>
      <c r="G689" s="270" t="s">
        <v>255</v>
      </c>
      <c r="H689" s="271">
        <v>1</v>
      </c>
      <c r="I689" s="272"/>
      <c r="J689" s="273">
        <f>ROUND(I689*H689,2)</f>
        <v>0</v>
      </c>
      <c r="K689" s="269" t="s">
        <v>19</v>
      </c>
      <c r="L689" s="274"/>
      <c r="M689" s="275" t="s">
        <v>19</v>
      </c>
      <c r="N689" s="276" t="s">
        <v>43</v>
      </c>
      <c r="O689" s="85"/>
      <c r="P689" s="214">
        <f>O689*H689</f>
        <v>0</v>
      </c>
      <c r="Q689" s="214">
        <v>0.0035000000000000001</v>
      </c>
      <c r="R689" s="214">
        <f>Q689*H689</f>
        <v>0.0035000000000000001</v>
      </c>
      <c r="S689" s="214">
        <v>0</v>
      </c>
      <c r="T689" s="215">
        <f>S689*H689</f>
        <v>0</v>
      </c>
      <c r="U689" s="39"/>
      <c r="V689" s="39"/>
      <c r="W689" s="39"/>
      <c r="X689" s="39"/>
      <c r="Y689" s="39"/>
      <c r="Z689" s="39"/>
      <c r="AA689" s="39"/>
      <c r="AB689" s="39"/>
      <c r="AC689" s="39"/>
      <c r="AD689" s="39"/>
      <c r="AE689" s="39"/>
      <c r="AR689" s="216" t="s">
        <v>452</v>
      </c>
      <c r="AT689" s="216" t="s">
        <v>540</v>
      </c>
      <c r="AU689" s="216" t="s">
        <v>81</v>
      </c>
      <c r="AY689" s="18" t="s">
        <v>132</v>
      </c>
      <c r="BE689" s="217">
        <f>IF(N689="základní",J689,0)</f>
        <v>0</v>
      </c>
      <c r="BF689" s="217">
        <f>IF(N689="snížená",J689,0)</f>
        <v>0</v>
      </c>
      <c r="BG689" s="217">
        <f>IF(N689="zákl. přenesená",J689,0)</f>
        <v>0</v>
      </c>
      <c r="BH689" s="217">
        <f>IF(N689="sníž. přenesená",J689,0)</f>
        <v>0</v>
      </c>
      <c r="BI689" s="217">
        <f>IF(N689="nulová",J689,0)</f>
        <v>0</v>
      </c>
      <c r="BJ689" s="18" t="s">
        <v>77</v>
      </c>
      <c r="BK689" s="217">
        <f>ROUND(I689*H689,2)</f>
        <v>0</v>
      </c>
      <c r="BL689" s="18" t="s">
        <v>333</v>
      </c>
      <c r="BM689" s="216" t="s">
        <v>686</v>
      </c>
    </row>
    <row r="690" s="13" customFormat="1">
      <c r="A690" s="13"/>
      <c r="B690" s="223"/>
      <c r="C690" s="224"/>
      <c r="D690" s="225" t="s">
        <v>142</v>
      </c>
      <c r="E690" s="226" t="s">
        <v>19</v>
      </c>
      <c r="F690" s="227" t="s">
        <v>629</v>
      </c>
      <c r="G690" s="224"/>
      <c r="H690" s="226" t="s">
        <v>19</v>
      </c>
      <c r="I690" s="228"/>
      <c r="J690" s="224"/>
      <c r="K690" s="224"/>
      <c r="L690" s="229"/>
      <c r="M690" s="230"/>
      <c r="N690" s="231"/>
      <c r="O690" s="231"/>
      <c r="P690" s="231"/>
      <c r="Q690" s="231"/>
      <c r="R690" s="231"/>
      <c r="S690" s="231"/>
      <c r="T690" s="232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33" t="s">
        <v>142</v>
      </c>
      <c r="AU690" s="233" t="s">
        <v>81</v>
      </c>
      <c r="AV690" s="13" t="s">
        <v>77</v>
      </c>
      <c r="AW690" s="13" t="s">
        <v>33</v>
      </c>
      <c r="AX690" s="13" t="s">
        <v>72</v>
      </c>
      <c r="AY690" s="233" t="s">
        <v>132</v>
      </c>
    </row>
    <row r="691" s="14" customFormat="1">
      <c r="A691" s="14"/>
      <c r="B691" s="234"/>
      <c r="C691" s="235"/>
      <c r="D691" s="225" t="s">
        <v>142</v>
      </c>
      <c r="E691" s="236" t="s">
        <v>19</v>
      </c>
      <c r="F691" s="237" t="s">
        <v>77</v>
      </c>
      <c r="G691" s="235"/>
      <c r="H691" s="238">
        <v>1</v>
      </c>
      <c r="I691" s="239"/>
      <c r="J691" s="235"/>
      <c r="K691" s="235"/>
      <c r="L691" s="240"/>
      <c r="M691" s="241"/>
      <c r="N691" s="242"/>
      <c r="O691" s="242"/>
      <c r="P691" s="242"/>
      <c r="Q691" s="242"/>
      <c r="R691" s="242"/>
      <c r="S691" s="242"/>
      <c r="T691" s="243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44" t="s">
        <v>142</v>
      </c>
      <c r="AU691" s="244" t="s">
        <v>81</v>
      </c>
      <c r="AV691" s="14" t="s">
        <v>81</v>
      </c>
      <c r="AW691" s="14" t="s">
        <v>33</v>
      </c>
      <c r="AX691" s="14" t="s">
        <v>72</v>
      </c>
      <c r="AY691" s="244" t="s">
        <v>132</v>
      </c>
    </row>
    <row r="692" s="15" customFormat="1">
      <c r="A692" s="15"/>
      <c r="B692" s="245"/>
      <c r="C692" s="246"/>
      <c r="D692" s="225" t="s">
        <v>142</v>
      </c>
      <c r="E692" s="247" t="s">
        <v>19</v>
      </c>
      <c r="F692" s="248" t="s">
        <v>152</v>
      </c>
      <c r="G692" s="246"/>
      <c r="H692" s="249">
        <v>1</v>
      </c>
      <c r="I692" s="250"/>
      <c r="J692" s="246"/>
      <c r="K692" s="246"/>
      <c r="L692" s="251"/>
      <c r="M692" s="252"/>
      <c r="N692" s="253"/>
      <c r="O692" s="253"/>
      <c r="P692" s="253"/>
      <c r="Q692" s="253"/>
      <c r="R692" s="253"/>
      <c r="S692" s="253"/>
      <c r="T692" s="254"/>
      <c r="U692" s="15"/>
      <c r="V692" s="15"/>
      <c r="W692" s="15"/>
      <c r="X692" s="15"/>
      <c r="Y692" s="15"/>
      <c r="Z692" s="15"/>
      <c r="AA692" s="15"/>
      <c r="AB692" s="15"/>
      <c r="AC692" s="15"/>
      <c r="AD692" s="15"/>
      <c r="AE692" s="15"/>
      <c r="AT692" s="255" t="s">
        <v>142</v>
      </c>
      <c r="AU692" s="255" t="s">
        <v>81</v>
      </c>
      <c r="AV692" s="15" t="s">
        <v>87</v>
      </c>
      <c r="AW692" s="15" t="s">
        <v>33</v>
      </c>
      <c r="AX692" s="15" t="s">
        <v>77</v>
      </c>
      <c r="AY692" s="255" t="s">
        <v>132</v>
      </c>
    </row>
    <row r="693" s="2" customFormat="1" ht="24.15" customHeight="1">
      <c r="A693" s="39"/>
      <c r="B693" s="40"/>
      <c r="C693" s="267" t="s">
        <v>687</v>
      </c>
      <c r="D693" s="267" t="s">
        <v>540</v>
      </c>
      <c r="E693" s="268" t="s">
        <v>688</v>
      </c>
      <c r="F693" s="269" t="s">
        <v>689</v>
      </c>
      <c r="G693" s="270" t="s">
        <v>255</v>
      </c>
      <c r="H693" s="271">
        <v>2</v>
      </c>
      <c r="I693" s="272"/>
      <c r="J693" s="273">
        <f>ROUND(I693*H693,2)</f>
        <v>0</v>
      </c>
      <c r="K693" s="269" t="s">
        <v>19</v>
      </c>
      <c r="L693" s="274"/>
      <c r="M693" s="275" t="s">
        <v>19</v>
      </c>
      <c r="N693" s="276" t="s">
        <v>43</v>
      </c>
      <c r="O693" s="85"/>
      <c r="P693" s="214">
        <f>O693*H693</f>
        <v>0</v>
      </c>
      <c r="Q693" s="214">
        <v>0</v>
      </c>
      <c r="R693" s="214">
        <f>Q693*H693</f>
        <v>0</v>
      </c>
      <c r="S693" s="214">
        <v>0</v>
      </c>
      <c r="T693" s="215">
        <f>S693*H693</f>
        <v>0</v>
      </c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R693" s="216" t="s">
        <v>452</v>
      </c>
      <c r="AT693" s="216" t="s">
        <v>540</v>
      </c>
      <c r="AU693" s="216" t="s">
        <v>81</v>
      </c>
      <c r="AY693" s="18" t="s">
        <v>132</v>
      </c>
      <c r="BE693" s="217">
        <f>IF(N693="základní",J693,0)</f>
        <v>0</v>
      </c>
      <c r="BF693" s="217">
        <f>IF(N693="snížená",J693,0)</f>
        <v>0</v>
      </c>
      <c r="BG693" s="217">
        <f>IF(N693="zákl. přenesená",J693,0)</f>
        <v>0</v>
      </c>
      <c r="BH693" s="217">
        <f>IF(N693="sníž. přenesená",J693,0)</f>
        <v>0</v>
      </c>
      <c r="BI693" s="217">
        <f>IF(N693="nulová",J693,0)</f>
        <v>0</v>
      </c>
      <c r="BJ693" s="18" t="s">
        <v>77</v>
      </c>
      <c r="BK693" s="217">
        <f>ROUND(I693*H693,2)</f>
        <v>0</v>
      </c>
      <c r="BL693" s="18" t="s">
        <v>333</v>
      </c>
      <c r="BM693" s="216" t="s">
        <v>690</v>
      </c>
    </row>
    <row r="694" s="13" customFormat="1">
      <c r="A694" s="13"/>
      <c r="B694" s="223"/>
      <c r="C694" s="224"/>
      <c r="D694" s="225" t="s">
        <v>142</v>
      </c>
      <c r="E694" s="226" t="s">
        <v>19</v>
      </c>
      <c r="F694" s="227" t="s">
        <v>631</v>
      </c>
      <c r="G694" s="224"/>
      <c r="H694" s="226" t="s">
        <v>19</v>
      </c>
      <c r="I694" s="228"/>
      <c r="J694" s="224"/>
      <c r="K694" s="224"/>
      <c r="L694" s="229"/>
      <c r="M694" s="230"/>
      <c r="N694" s="231"/>
      <c r="O694" s="231"/>
      <c r="P694" s="231"/>
      <c r="Q694" s="231"/>
      <c r="R694" s="231"/>
      <c r="S694" s="231"/>
      <c r="T694" s="232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33" t="s">
        <v>142</v>
      </c>
      <c r="AU694" s="233" t="s">
        <v>81</v>
      </c>
      <c r="AV694" s="13" t="s">
        <v>77</v>
      </c>
      <c r="AW694" s="13" t="s">
        <v>33</v>
      </c>
      <c r="AX694" s="13" t="s">
        <v>72</v>
      </c>
      <c r="AY694" s="233" t="s">
        <v>132</v>
      </c>
    </row>
    <row r="695" s="14" customFormat="1">
      <c r="A695" s="14"/>
      <c r="B695" s="234"/>
      <c r="C695" s="235"/>
      <c r="D695" s="225" t="s">
        <v>142</v>
      </c>
      <c r="E695" s="236" t="s">
        <v>19</v>
      </c>
      <c r="F695" s="237" t="s">
        <v>691</v>
      </c>
      <c r="G695" s="235"/>
      <c r="H695" s="238">
        <v>2</v>
      </c>
      <c r="I695" s="239"/>
      <c r="J695" s="235"/>
      <c r="K695" s="235"/>
      <c r="L695" s="240"/>
      <c r="M695" s="241"/>
      <c r="N695" s="242"/>
      <c r="O695" s="242"/>
      <c r="P695" s="242"/>
      <c r="Q695" s="242"/>
      <c r="R695" s="242"/>
      <c r="S695" s="242"/>
      <c r="T695" s="243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44" t="s">
        <v>142</v>
      </c>
      <c r="AU695" s="244" t="s">
        <v>81</v>
      </c>
      <c r="AV695" s="14" t="s">
        <v>81</v>
      </c>
      <c r="AW695" s="14" t="s">
        <v>33</v>
      </c>
      <c r="AX695" s="14" t="s">
        <v>72</v>
      </c>
      <c r="AY695" s="244" t="s">
        <v>132</v>
      </c>
    </row>
    <row r="696" s="15" customFormat="1">
      <c r="A696" s="15"/>
      <c r="B696" s="245"/>
      <c r="C696" s="246"/>
      <c r="D696" s="225" t="s">
        <v>142</v>
      </c>
      <c r="E696" s="247" t="s">
        <v>19</v>
      </c>
      <c r="F696" s="248" t="s">
        <v>152</v>
      </c>
      <c r="G696" s="246"/>
      <c r="H696" s="249">
        <v>2</v>
      </c>
      <c r="I696" s="250"/>
      <c r="J696" s="246"/>
      <c r="K696" s="246"/>
      <c r="L696" s="251"/>
      <c r="M696" s="252"/>
      <c r="N696" s="253"/>
      <c r="O696" s="253"/>
      <c r="P696" s="253"/>
      <c r="Q696" s="253"/>
      <c r="R696" s="253"/>
      <c r="S696" s="253"/>
      <c r="T696" s="254"/>
      <c r="U696" s="15"/>
      <c r="V696" s="15"/>
      <c r="W696" s="15"/>
      <c r="X696" s="15"/>
      <c r="Y696" s="15"/>
      <c r="Z696" s="15"/>
      <c r="AA696" s="15"/>
      <c r="AB696" s="15"/>
      <c r="AC696" s="15"/>
      <c r="AD696" s="15"/>
      <c r="AE696" s="15"/>
      <c r="AT696" s="255" t="s">
        <v>142</v>
      </c>
      <c r="AU696" s="255" t="s">
        <v>81</v>
      </c>
      <c r="AV696" s="15" t="s">
        <v>87</v>
      </c>
      <c r="AW696" s="15" t="s">
        <v>33</v>
      </c>
      <c r="AX696" s="15" t="s">
        <v>77</v>
      </c>
      <c r="AY696" s="255" t="s">
        <v>132</v>
      </c>
    </row>
    <row r="697" s="2" customFormat="1" ht="24.15" customHeight="1">
      <c r="A697" s="39"/>
      <c r="B697" s="40"/>
      <c r="C697" s="267" t="s">
        <v>692</v>
      </c>
      <c r="D697" s="267" t="s">
        <v>540</v>
      </c>
      <c r="E697" s="268" t="s">
        <v>693</v>
      </c>
      <c r="F697" s="269" t="s">
        <v>694</v>
      </c>
      <c r="G697" s="270" t="s">
        <v>255</v>
      </c>
      <c r="H697" s="271">
        <v>1</v>
      </c>
      <c r="I697" s="272"/>
      <c r="J697" s="273">
        <f>ROUND(I697*H697,2)</f>
        <v>0</v>
      </c>
      <c r="K697" s="269" t="s">
        <v>19</v>
      </c>
      <c r="L697" s="274"/>
      <c r="M697" s="275" t="s">
        <v>19</v>
      </c>
      <c r="N697" s="276" t="s">
        <v>43</v>
      </c>
      <c r="O697" s="85"/>
      <c r="P697" s="214">
        <f>O697*H697</f>
        <v>0</v>
      </c>
      <c r="Q697" s="214">
        <v>0.0035000000000000001</v>
      </c>
      <c r="R697" s="214">
        <f>Q697*H697</f>
        <v>0.0035000000000000001</v>
      </c>
      <c r="S697" s="214">
        <v>0</v>
      </c>
      <c r="T697" s="215">
        <f>S697*H697</f>
        <v>0</v>
      </c>
      <c r="U697" s="39"/>
      <c r="V697" s="39"/>
      <c r="W697" s="39"/>
      <c r="X697" s="39"/>
      <c r="Y697" s="39"/>
      <c r="Z697" s="39"/>
      <c r="AA697" s="39"/>
      <c r="AB697" s="39"/>
      <c r="AC697" s="39"/>
      <c r="AD697" s="39"/>
      <c r="AE697" s="39"/>
      <c r="AR697" s="216" t="s">
        <v>452</v>
      </c>
      <c r="AT697" s="216" t="s">
        <v>540</v>
      </c>
      <c r="AU697" s="216" t="s">
        <v>81</v>
      </c>
      <c r="AY697" s="18" t="s">
        <v>132</v>
      </c>
      <c r="BE697" s="217">
        <f>IF(N697="základní",J697,0)</f>
        <v>0</v>
      </c>
      <c r="BF697" s="217">
        <f>IF(N697="snížená",J697,0)</f>
        <v>0</v>
      </c>
      <c r="BG697" s="217">
        <f>IF(N697="zákl. přenesená",J697,0)</f>
        <v>0</v>
      </c>
      <c r="BH697" s="217">
        <f>IF(N697="sníž. přenesená",J697,0)</f>
        <v>0</v>
      </c>
      <c r="BI697" s="217">
        <f>IF(N697="nulová",J697,0)</f>
        <v>0</v>
      </c>
      <c r="BJ697" s="18" t="s">
        <v>77</v>
      </c>
      <c r="BK697" s="217">
        <f>ROUND(I697*H697,2)</f>
        <v>0</v>
      </c>
      <c r="BL697" s="18" t="s">
        <v>333</v>
      </c>
      <c r="BM697" s="216" t="s">
        <v>695</v>
      </c>
    </row>
    <row r="698" s="13" customFormat="1">
      <c r="A698" s="13"/>
      <c r="B698" s="223"/>
      <c r="C698" s="224"/>
      <c r="D698" s="225" t="s">
        <v>142</v>
      </c>
      <c r="E698" s="226" t="s">
        <v>19</v>
      </c>
      <c r="F698" s="227" t="s">
        <v>633</v>
      </c>
      <c r="G698" s="224"/>
      <c r="H698" s="226" t="s">
        <v>19</v>
      </c>
      <c r="I698" s="228"/>
      <c r="J698" s="224"/>
      <c r="K698" s="224"/>
      <c r="L698" s="229"/>
      <c r="M698" s="230"/>
      <c r="N698" s="231"/>
      <c r="O698" s="231"/>
      <c r="P698" s="231"/>
      <c r="Q698" s="231"/>
      <c r="R698" s="231"/>
      <c r="S698" s="231"/>
      <c r="T698" s="232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33" t="s">
        <v>142</v>
      </c>
      <c r="AU698" s="233" t="s">
        <v>81</v>
      </c>
      <c r="AV698" s="13" t="s">
        <v>77</v>
      </c>
      <c r="AW698" s="13" t="s">
        <v>33</v>
      </c>
      <c r="AX698" s="13" t="s">
        <v>72</v>
      </c>
      <c r="AY698" s="233" t="s">
        <v>132</v>
      </c>
    </row>
    <row r="699" s="14" customFormat="1">
      <c r="A699" s="14"/>
      <c r="B699" s="234"/>
      <c r="C699" s="235"/>
      <c r="D699" s="225" t="s">
        <v>142</v>
      </c>
      <c r="E699" s="236" t="s">
        <v>19</v>
      </c>
      <c r="F699" s="237" t="s">
        <v>77</v>
      </c>
      <c r="G699" s="235"/>
      <c r="H699" s="238">
        <v>1</v>
      </c>
      <c r="I699" s="239"/>
      <c r="J699" s="235"/>
      <c r="K699" s="235"/>
      <c r="L699" s="240"/>
      <c r="M699" s="241"/>
      <c r="N699" s="242"/>
      <c r="O699" s="242"/>
      <c r="P699" s="242"/>
      <c r="Q699" s="242"/>
      <c r="R699" s="242"/>
      <c r="S699" s="242"/>
      <c r="T699" s="243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44" t="s">
        <v>142</v>
      </c>
      <c r="AU699" s="244" t="s">
        <v>81</v>
      </c>
      <c r="AV699" s="14" t="s">
        <v>81</v>
      </c>
      <c r="AW699" s="14" t="s">
        <v>33</v>
      </c>
      <c r="AX699" s="14" t="s">
        <v>72</v>
      </c>
      <c r="AY699" s="244" t="s">
        <v>132</v>
      </c>
    </row>
    <row r="700" s="15" customFormat="1">
      <c r="A700" s="15"/>
      <c r="B700" s="245"/>
      <c r="C700" s="246"/>
      <c r="D700" s="225" t="s">
        <v>142</v>
      </c>
      <c r="E700" s="247" t="s">
        <v>19</v>
      </c>
      <c r="F700" s="248" t="s">
        <v>152</v>
      </c>
      <c r="G700" s="246"/>
      <c r="H700" s="249">
        <v>1</v>
      </c>
      <c r="I700" s="250"/>
      <c r="J700" s="246"/>
      <c r="K700" s="246"/>
      <c r="L700" s="251"/>
      <c r="M700" s="252"/>
      <c r="N700" s="253"/>
      <c r="O700" s="253"/>
      <c r="P700" s="253"/>
      <c r="Q700" s="253"/>
      <c r="R700" s="253"/>
      <c r="S700" s="253"/>
      <c r="T700" s="254"/>
      <c r="U700" s="15"/>
      <c r="V700" s="15"/>
      <c r="W700" s="15"/>
      <c r="X700" s="15"/>
      <c r="Y700" s="15"/>
      <c r="Z700" s="15"/>
      <c r="AA700" s="15"/>
      <c r="AB700" s="15"/>
      <c r="AC700" s="15"/>
      <c r="AD700" s="15"/>
      <c r="AE700" s="15"/>
      <c r="AT700" s="255" t="s">
        <v>142</v>
      </c>
      <c r="AU700" s="255" t="s">
        <v>81</v>
      </c>
      <c r="AV700" s="15" t="s">
        <v>87</v>
      </c>
      <c r="AW700" s="15" t="s">
        <v>33</v>
      </c>
      <c r="AX700" s="15" t="s">
        <v>77</v>
      </c>
      <c r="AY700" s="255" t="s">
        <v>132</v>
      </c>
    </row>
    <row r="701" s="2" customFormat="1" ht="24.15" customHeight="1">
      <c r="A701" s="39"/>
      <c r="B701" s="40"/>
      <c r="C701" s="205" t="s">
        <v>696</v>
      </c>
      <c r="D701" s="205" t="s">
        <v>134</v>
      </c>
      <c r="E701" s="206" t="s">
        <v>697</v>
      </c>
      <c r="F701" s="207" t="s">
        <v>698</v>
      </c>
      <c r="G701" s="208" t="s">
        <v>255</v>
      </c>
      <c r="H701" s="209">
        <v>15</v>
      </c>
      <c r="I701" s="210"/>
      <c r="J701" s="211">
        <f>ROUND(I701*H701,2)</f>
        <v>0</v>
      </c>
      <c r="K701" s="207" t="s">
        <v>138</v>
      </c>
      <c r="L701" s="45"/>
      <c r="M701" s="212" t="s">
        <v>19</v>
      </c>
      <c r="N701" s="213" t="s">
        <v>43</v>
      </c>
      <c r="O701" s="85"/>
      <c r="P701" s="214">
        <f>O701*H701</f>
        <v>0</v>
      </c>
      <c r="Q701" s="214">
        <v>0.00165</v>
      </c>
      <c r="R701" s="214">
        <f>Q701*H701</f>
        <v>0.024750000000000001</v>
      </c>
      <c r="S701" s="214">
        <v>0</v>
      </c>
      <c r="T701" s="215">
        <f>S701*H701</f>
        <v>0</v>
      </c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R701" s="216" t="s">
        <v>333</v>
      </c>
      <c r="AT701" s="216" t="s">
        <v>134</v>
      </c>
      <c r="AU701" s="216" t="s">
        <v>81</v>
      </c>
      <c r="AY701" s="18" t="s">
        <v>132</v>
      </c>
      <c r="BE701" s="217">
        <f>IF(N701="základní",J701,0)</f>
        <v>0</v>
      </c>
      <c r="BF701" s="217">
        <f>IF(N701="snížená",J701,0)</f>
        <v>0</v>
      </c>
      <c r="BG701" s="217">
        <f>IF(N701="zákl. přenesená",J701,0)</f>
        <v>0</v>
      </c>
      <c r="BH701" s="217">
        <f>IF(N701="sníž. přenesená",J701,0)</f>
        <v>0</v>
      </c>
      <c r="BI701" s="217">
        <f>IF(N701="nulová",J701,0)</f>
        <v>0</v>
      </c>
      <c r="BJ701" s="18" t="s">
        <v>77</v>
      </c>
      <c r="BK701" s="217">
        <f>ROUND(I701*H701,2)</f>
        <v>0</v>
      </c>
      <c r="BL701" s="18" t="s">
        <v>333</v>
      </c>
      <c r="BM701" s="216" t="s">
        <v>699</v>
      </c>
    </row>
    <row r="702" s="2" customFormat="1">
      <c r="A702" s="39"/>
      <c r="B702" s="40"/>
      <c r="C702" s="41"/>
      <c r="D702" s="218" t="s">
        <v>140</v>
      </c>
      <c r="E702" s="41"/>
      <c r="F702" s="219" t="s">
        <v>700</v>
      </c>
      <c r="G702" s="41"/>
      <c r="H702" s="41"/>
      <c r="I702" s="220"/>
      <c r="J702" s="41"/>
      <c r="K702" s="41"/>
      <c r="L702" s="45"/>
      <c r="M702" s="221"/>
      <c r="N702" s="222"/>
      <c r="O702" s="85"/>
      <c r="P702" s="85"/>
      <c r="Q702" s="85"/>
      <c r="R702" s="85"/>
      <c r="S702" s="85"/>
      <c r="T702" s="86"/>
      <c r="U702" s="39"/>
      <c r="V702" s="39"/>
      <c r="W702" s="39"/>
      <c r="X702" s="39"/>
      <c r="Y702" s="39"/>
      <c r="Z702" s="39"/>
      <c r="AA702" s="39"/>
      <c r="AB702" s="39"/>
      <c r="AC702" s="39"/>
      <c r="AD702" s="39"/>
      <c r="AE702" s="39"/>
      <c r="AT702" s="18" t="s">
        <v>140</v>
      </c>
      <c r="AU702" s="18" t="s">
        <v>81</v>
      </c>
    </row>
    <row r="703" s="13" customFormat="1">
      <c r="A703" s="13"/>
      <c r="B703" s="223"/>
      <c r="C703" s="224"/>
      <c r="D703" s="225" t="s">
        <v>142</v>
      </c>
      <c r="E703" s="226" t="s">
        <v>19</v>
      </c>
      <c r="F703" s="227" t="s">
        <v>625</v>
      </c>
      <c r="G703" s="224"/>
      <c r="H703" s="226" t="s">
        <v>19</v>
      </c>
      <c r="I703" s="228"/>
      <c r="J703" s="224"/>
      <c r="K703" s="224"/>
      <c r="L703" s="229"/>
      <c r="M703" s="230"/>
      <c r="N703" s="231"/>
      <c r="O703" s="231"/>
      <c r="P703" s="231"/>
      <c r="Q703" s="231"/>
      <c r="R703" s="231"/>
      <c r="S703" s="231"/>
      <c r="T703" s="232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33" t="s">
        <v>142</v>
      </c>
      <c r="AU703" s="233" t="s">
        <v>81</v>
      </c>
      <c r="AV703" s="13" t="s">
        <v>77</v>
      </c>
      <c r="AW703" s="13" t="s">
        <v>33</v>
      </c>
      <c r="AX703" s="13" t="s">
        <v>72</v>
      </c>
      <c r="AY703" s="233" t="s">
        <v>132</v>
      </c>
    </row>
    <row r="704" s="14" customFormat="1">
      <c r="A704" s="14"/>
      <c r="B704" s="234"/>
      <c r="C704" s="235"/>
      <c r="D704" s="225" t="s">
        <v>142</v>
      </c>
      <c r="E704" s="236" t="s">
        <v>19</v>
      </c>
      <c r="F704" s="237" t="s">
        <v>701</v>
      </c>
      <c r="G704" s="235"/>
      <c r="H704" s="238">
        <v>4</v>
      </c>
      <c r="I704" s="239"/>
      <c r="J704" s="235"/>
      <c r="K704" s="235"/>
      <c r="L704" s="240"/>
      <c r="M704" s="241"/>
      <c r="N704" s="242"/>
      <c r="O704" s="242"/>
      <c r="P704" s="242"/>
      <c r="Q704" s="242"/>
      <c r="R704" s="242"/>
      <c r="S704" s="242"/>
      <c r="T704" s="243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44" t="s">
        <v>142</v>
      </c>
      <c r="AU704" s="244" t="s">
        <v>81</v>
      </c>
      <c r="AV704" s="14" t="s">
        <v>81</v>
      </c>
      <c r="AW704" s="14" t="s">
        <v>33</v>
      </c>
      <c r="AX704" s="14" t="s">
        <v>72</v>
      </c>
      <c r="AY704" s="244" t="s">
        <v>132</v>
      </c>
    </row>
    <row r="705" s="13" customFormat="1">
      <c r="A705" s="13"/>
      <c r="B705" s="223"/>
      <c r="C705" s="224"/>
      <c r="D705" s="225" t="s">
        <v>142</v>
      </c>
      <c r="E705" s="226" t="s">
        <v>19</v>
      </c>
      <c r="F705" s="227" t="s">
        <v>626</v>
      </c>
      <c r="G705" s="224"/>
      <c r="H705" s="226" t="s">
        <v>19</v>
      </c>
      <c r="I705" s="228"/>
      <c r="J705" s="224"/>
      <c r="K705" s="224"/>
      <c r="L705" s="229"/>
      <c r="M705" s="230"/>
      <c r="N705" s="231"/>
      <c r="O705" s="231"/>
      <c r="P705" s="231"/>
      <c r="Q705" s="231"/>
      <c r="R705" s="231"/>
      <c r="S705" s="231"/>
      <c r="T705" s="232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33" t="s">
        <v>142</v>
      </c>
      <c r="AU705" s="233" t="s">
        <v>81</v>
      </c>
      <c r="AV705" s="13" t="s">
        <v>77</v>
      </c>
      <c r="AW705" s="13" t="s">
        <v>33</v>
      </c>
      <c r="AX705" s="13" t="s">
        <v>72</v>
      </c>
      <c r="AY705" s="233" t="s">
        <v>132</v>
      </c>
    </row>
    <row r="706" s="14" customFormat="1">
      <c r="A706" s="14"/>
      <c r="B706" s="234"/>
      <c r="C706" s="235"/>
      <c r="D706" s="225" t="s">
        <v>142</v>
      </c>
      <c r="E706" s="236" t="s">
        <v>19</v>
      </c>
      <c r="F706" s="237" t="s">
        <v>81</v>
      </c>
      <c r="G706" s="235"/>
      <c r="H706" s="238">
        <v>2</v>
      </c>
      <c r="I706" s="239"/>
      <c r="J706" s="235"/>
      <c r="K706" s="235"/>
      <c r="L706" s="240"/>
      <c r="M706" s="241"/>
      <c r="N706" s="242"/>
      <c r="O706" s="242"/>
      <c r="P706" s="242"/>
      <c r="Q706" s="242"/>
      <c r="R706" s="242"/>
      <c r="S706" s="242"/>
      <c r="T706" s="243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44" t="s">
        <v>142</v>
      </c>
      <c r="AU706" s="244" t="s">
        <v>81</v>
      </c>
      <c r="AV706" s="14" t="s">
        <v>81</v>
      </c>
      <c r="AW706" s="14" t="s">
        <v>33</v>
      </c>
      <c r="AX706" s="14" t="s">
        <v>72</v>
      </c>
      <c r="AY706" s="244" t="s">
        <v>132</v>
      </c>
    </row>
    <row r="707" s="13" customFormat="1">
      <c r="A707" s="13"/>
      <c r="B707" s="223"/>
      <c r="C707" s="224"/>
      <c r="D707" s="225" t="s">
        <v>142</v>
      </c>
      <c r="E707" s="226" t="s">
        <v>19</v>
      </c>
      <c r="F707" s="227" t="s">
        <v>627</v>
      </c>
      <c r="G707" s="224"/>
      <c r="H707" s="226" t="s">
        <v>19</v>
      </c>
      <c r="I707" s="228"/>
      <c r="J707" s="224"/>
      <c r="K707" s="224"/>
      <c r="L707" s="229"/>
      <c r="M707" s="230"/>
      <c r="N707" s="231"/>
      <c r="O707" s="231"/>
      <c r="P707" s="231"/>
      <c r="Q707" s="231"/>
      <c r="R707" s="231"/>
      <c r="S707" s="231"/>
      <c r="T707" s="232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33" t="s">
        <v>142</v>
      </c>
      <c r="AU707" s="233" t="s">
        <v>81</v>
      </c>
      <c r="AV707" s="13" t="s">
        <v>77</v>
      </c>
      <c r="AW707" s="13" t="s">
        <v>33</v>
      </c>
      <c r="AX707" s="13" t="s">
        <v>72</v>
      </c>
      <c r="AY707" s="233" t="s">
        <v>132</v>
      </c>
    </row>
    <row r="708" s="14" customFormat="1">
      <c r="A708" s="14"/>
      <c r="B708" s="234"/>
      <c r="C708" s="235"/>
      <c r="D708" s="225" t="s">
        <v>142</v>
      </c>
      <c r="E708" s="236" t="s">
        <v>19</v>
      </c>
      <c r="F708" s="237" t="s">
        <v>81</v>
      </c>
      <c r="G708" s="235"/>
      <c r="H708" s="238">
        <v>2</v>
      </c>
      <c r="I708" s="239"/>
      <c r="J708" s="235"/>
      <c r="K708" s="235"/>
      <c r="L708" s="240"/>
      <c r="M708" s="241"/>
      <c r="N708" s="242"/>
      <c r="O708" s="242"/>
      <c r="P708" s="242"/>
      <c r="Q708" s="242"/>
      <c r="R708" s="242"/>
      <c r="S708" s="242"/>
      <c r="T708" s="243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44" t="s">
        <v>142</v>
      </c>
      <c r="AU708" s="244" t="s">
        <v>81</v>
      </c>
      <c r="AV708" s="14" t="s">
        <v>81</v>
      </c>
      <c r="AW708" s="14" t="s">
        <v>33</v>
      </c>
      <c r="AX708" s="14" t="s">
        <v>72</v>
      </c>
      <c r="AY708" s="244" t="s">
        <v>132</v>
      </c>
    </row>
    <row r="709" s="13" customFormat="1">
      <c r="A709" s="13"/>
      <c r="B709" s="223"/>
      <c r="C709" s="224"/>
      <c r="D709" s="225" t="s">
        <v>142</v>
      </c>
      <c r="E709" s="226" t="s">
        <v>19</v>
      </c>
      <c r="F709" s="227" t="s">
        <v>628</v>
      </c>
      <c r="G709" s="224"/>
      <c r="H709" s="226" t="s">
        <v>19</v>
      </c>
      <c r="I709" s="228"/>
      <c r="J709" s="224"/>
      <c r="K709" s="224"/>
      <c r="L709" s="229"/>
      <c r="M709" s="230"/>
      <c r="N709" s="231"/>
      <c r="O709" s="231"/>
      <c r="P709" s="231"/>
      <c r="Q709" s="231"/>
      <c r="R709" s="231"/>
      <c r="S709" s="231"/>
      <c r="T709" s="232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33" t="s">
        <v>142</v>
      </c>
      <c r="AU709" s="233" t="s">
        <v>81</v>
      </c>
      <c r="AV709" s="13" t="s">
        <v>77</v>
      </c>
      <c r="AW709" s="13" t="s">
        <v>33</v>
      </c>
      <c r="AX709" s="13" t="s">
        <v>72</v>
      </c>
      <c r="AY709" s="233" t="s">
        <v>132</v>
      </c>
    </row>
    <row r="710" s="14" customFormat="1">
      <c r="A710" s="14"/>
      <c r="B710" s="234"/>
      <c r="C710" s="235"/>
      <c r="D710" s="225" t="s">
        <v>142</v>
      </c>
      <c r="E710" s="236" t="s">
        <v>19</v>
      </c>
      <c r="F710" s="237" t="s">
        <v>84</v>
      </c>
      <c r="G710" s="235"/>
      <c r="H710" s="238">
        <v>3</v>
      </c>
      <c r="I710" s="239"/>
      <c r="J710" s="235"/>
      <c r="K710" s="235"/>
      <c r="L710" s="240"/>
      <c r="M710" s="241"/>
      <c r="N710" s="242"/>
      <c r="O710" s="242"/>
      <c r="P710" s="242"/>
      <c r="Q710" s="242"/>
      <c r="R710" s="242"/>
      <c r="S710" s="242"/>
      <c r="T710" s="243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44" t="s">
        <v>142</v>
      </c>
      <c r="AU710" s="244" t="s">
        <v>81</v>
      </c>
      <c r="AV710" s="14" t="s">
        <v>81</v>
      </c>
      <c r="AW710" s="14" t="s">
        <v>33</v>
      </c>
      <c r="AX710" s="14" t="s">
        <v>72</v>
      </c>
      <c r="AY710" s="244" t="s">
        <v>132</v>
      </c>
    </row>
    <row r="711" s="13" customFormat="1">
      <c r="A711" s="13"/>
      <c r="B711" s="223"/>
      <c r="C711" s="224"/>
      <c r="D711" s="225" t="s">
        <v>142</v>
      </c>
      <c r="E711" s="226" t="s">
        <v>19</v>
      </c>
      <c r="F711" s="227" t="s">
        <v>629</v>
      </c>
      <c r="G711" s="224"/>
      <c r="H711" s="226" t="s">
        <v>19</v>
      </c>
      <c r="I711" s="228"/>
      <c r="J711" s="224"/>
      <c r="K711" s="224"/>
      <c r="L711" s="229"/>
      <c r="M711" s="230"/>
      <c r="N711" s="231"/>
      <c r="O711" s="231"/>
      <c r="P711" s="231"/>
      <c r="Q711" s="231"/>
      <c r="R711" s="231"/>
      <c r="S711" s="231"/>
      <c r="T711" s="232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33" t="s">
        <v>142</v>
      </c>
      <c r="AU711" s="233" t="s">
        <v>81</v>
      </c>
      <c r="AV711" s="13" t="s">
        <v>77</v>
      </c>
      <c r="AW711" s="13" t="s">
        <v>33</v>
      </c>
      <c r="AX711" s="13" t="s">
        <v>72</v>
      </c>
      <c r="AY711" s="233" t="s">
        <v>132</v>
      </c>
    </row>
    <row r="712" s="14" customFormat="1">
      <c r="A712" s="14"/>
      <c r="B712" s="234"/>
      <c r="C712" s="235"/>
      <c r="D712" s="225" t="s">
        <v>142</v>
      </c>
      <c r="E712" s="236" t="s">
        <v>19</v>
      </c>
      <c r="F712" s="237" t="s">
        <v>77</v>
      </c>
      <c r="G712" s="235"/>
      <c r="H712" s="238">
        <v>1</v>
      </c>
      <c r="I712" s="239"/>
      <c r="J712" s="235"/>
      <c r="K712" s="235"/>
      <c r="L712" s="240"/>
      <c r="M712" s="241"/>
      <c r="N712" s="242"/>
      <c r="O712" s="242"/>
      <c r="P712" s="242"/>
      <c r="Q712" s="242"/>
      <c r="R712" s="242"/>
      <c r="S712" s="242"/>
      <c r="T712" s="243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44" t="s">
        <v>142</v>
      </c>
      <c r="AU712" s="244" t="s">
        <v>81</v>
      </c>
      <c r="AV712" s="14" t="s">
        <v>81</v>
      </c>
      <c r="AW712" s="14" t="s">
        <v>33</v>
      </c>
      <c r="AX712" s="14" t="s">
        <v>72</v>
      </c>
      <c r="AY712" s="244" t="s">
        <v>132</v>
      </c>
    </row>
    <row r="713" s="13" customFormat="1">
      <c r="A713" s="13"/>
      <c r="B713" s="223"/>
      <c r="C713" s="224"/>
      <c r="D713" s="225" t="s">
        <v>142</v>
      </c>
      <c r="E713" s="226" t="s">
        <v>19</v>
      </c>
      <c r="F713" s="227" t="s">
        <v>631</v>
      </c>
      <c r="G713" s="224"/>
      <c r="H713" s="226" t="s">
        <v>19</v>
      </c>
      <c r="I713" s="228"/>
      <c r="J713" s="224"/>
      <c r="K713" s="224"/>
      <c r="L713" s="229"/>
      <c r="M713" s="230"/>
      <c r="N713" s="231"/>
      <c r="O713" s="231"/>
      <c r="P713" s="231"/>
      <c r="Q713" s="231"/>
      <c r="R713" s="231"/>
      <c r="S713" s="231"/>
      <c r="T713" s="232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33" t="s">
        <v>142</v>
      </c>
      <c r="AU713" s="233" t="s">
        <v>81</v>
      </c>
      <c r="AV713" s="13" t="s">
        <v>77</v>
      </c>
      <c r="AW713" s="13" t="s">
        <v>33</v>
      </c>
      <c r="AX713" s="13" t="s">
        <v>72</v>
      </c>
      <c r="AY713" s="233" t="s">
        <v>132</v>
      </c>
    </row>
    <row r="714" s="14" customFormat="1">
      <c r="A714" s="14"/>
      <c r="B714" s="234"/>
      <c r="C714" s="235"/>
      <c r="D714" s="225" t="s">
        <v>142</v>
      </c>
      <c r="E714" s="236" t="s">
        <v>19</v>
      </c>
      <c r="F714" s="237" t="s">
        <v>81</v>
      </c>
      <c r="G714" s="235"/>
      <c r="H714" s="238">
        <v>2</v>
      </c>
      <c r="I714" s="239"/>
      <c r="J714" s="235"/>
      <c r="K714" s="235"/>
      <c r="L714" s="240"/>
      <c r="M714" s="241"/>
      <c r="N714" s="242"/>
      <c r="O714" s="242"/>
      <c r="P714" s="242"/>
      <c r="Q714" s="242"/>
      <c r="R714" s="242"/>
      <c r="S714" s="242"/>
      <c r="T714" s="243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44" t="s">
        <v>142</v>
      </c>
      <c r="AU714" s="244" t="s">
        <v>81</v>
      </c>
      <c r="AV714" s="14" t="s">
        <v>81</v>
      </c>
      <c r="AW714" s="14" t="s">
        <v>33</v>
      </c>
      <c r="AX714" s="14" t="s">
        <v>72</v>
      </c>
      <c r="AY714" s="244" t="s">
        <v>132</v>
      </c>
    </row>
    <row r="715" s="13" customFormat="1">
      <c r="A715" s="13"/>
      <c r="B715" s="223"/>
      <c r="C715" s="224"/>
      <c r="D715" s="225" t="s">
        <v>142</v>
      </c>
      <c r="E715" s="226" t="s">
        <v>19</v>
      </c>
      <c r="F715" s="227" t="s">
        <v>633</v>
      </c>
      <c r="G715" s="224"/>
      <c r="H715" s="226" t="s">
        <v>19</v>
      </c>
      <c r="I715" s="228"/>
      <c r="J715" s="224"/>
      <c r="K715" s="224"/>
      <c r="L715" s="229"/>
      <c r="M715" s="230"/>
      <c r="N715" s="231"/>
      <c r="O715" s="231"/>
      <c r="P715" s="231"/>
      <c r="Q715" s="231"/>
      <c r="R715" s="231"/>
      <c r="S715" s="231"/>
      <c r="T715" s="232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33" t="s">
        <v>142</v>
      </c>
      <c r="AU715" s="233" t="s">
        <v>81</v>
      </c>
      <c r="AV715" s="13" t="s">
        <v>77</v>
      </c>
      <c r="AW715" s="13" t="s">
        <v>33</v>
      </c>
      <c r="AX715" s="13" t="s">
        <v>72</v>
      </c>
      <c r="AY715" s="233" t="s">
        <v>132</v>
      </c>
    </row>
    <row r="716" s="14" customFormat="1">
      <c r="A716" s="14"/>
      <c r="B716" s="234"/>
      <c r="C716" s="235"/>
      <c r="D716" s="225" t="s">
        <v>142</v>
      </c>
      <c r="E716" s="236" t="s">
        <v>19</v>
      </c>
      <c r="F716" s="237" t="s">
        <v>77</v>
      </c>
      <c r="G716" s="235"/>
      <c r="H716" s="238">
        <v>1</v>
      </c>
      <c r="I716" s="239"/>
      <c r="J716" s="235"/>
      <c r="K716" s="235"/>
      <c r="L716" s="240"/>
      <c r="M716" s="241"/>
      <c r="N716" s="242"/>
      <c r="O716" s="242"/>
      <c r="P716" s="242"/>
      <c r="Q716" s="242"/>
      <c r="R716" s="242"/>
      <c r="S716" s="242"/>
      <c r="T716" s="243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44" t="s">
        <v>142</v>
      </c>
      <c r="AU716" s="244" t="s">
        <v>81</v>
      </c>
      <c r="AV716" s="14" t="s">
        <v>81</v>
      </c>
      <c r="AW716" s="14" t="s">
        <v>33</v>
      </c>
      <c r="AX716" s="14" t="s">
        <v>72</v>
      </c>
      <c r="AY716" s="244" t="s">
        <v>132</v>
      </c>
    </row>
    <row r="717" s="15" customFormat="1">
      <c r="A717" s="15"/>
      <c r="B717" s="245"/>
      <c r="C717" s="246"/>
      <c r="D717" s="225" t="s">
        <v>142</v>
      </c>
      <c r="E717" s="247" t="s">
        <v>19</v>
      </c>
      <c r="F717" s="248" t="s">
        <v>152</v>
      </c>
      <c r="G717" s="246"/>
      <c r="H717" s="249">
        <v>15</v>
      </c>
      <c r="I717" s="250"/>
      <c r="J717" s="246"/>
      <c r="K717" s="246"/>
      <c r="L717" s="251"/>
      <c r="M717" s="252"/>
      <c r="N717" s="253"/>
      <c r="O717" s="253"/>
      <c r="P717" s="253"/>
      <c r="Q717" s="253"/>
      <c r="R717" s="253"/>
      <c r="S717" s="253"/>
      <c r="T717" s="254"/>
      <c r="U717" s="15"/>
      <c r="V717" s="15"/>
      <c r="W717" s="15"/>
      <c r="X717" s="15"/>
      <c r="Y717" s="15"/>
      <c r="Z717" s="15"/>
      <c r="AA717" s="15"/>
      <c r="AB717" s="15"/>
      <c r="AC717" s="15"/>
      <c r="AD717" s="15"/>
      <c r="AE717" s="15"/>
      <c r="AT717" s="255" t="s">
        <v>142</v>
      </c>
      <c r="AU717" s="255" t="s">
        <v>81</v>
      </c>
      <c r="AV717" s="15" t="s">
        <v>87</v>
      </c>
      <c r="AW717" s="15" t="s">
        <v>33</v>
      </c>
      <c r="AX717" s="15" t="s">
        <v>77</v>
      </c>
      <c r="AY717" s="255" t="s">
        <v>132</v>
      </c>
    </row>
    <row r="718" s="2" customFormat="1" ht="16.5" customHeight="1">
      <c r="A718" s="39"/>
      <c r="B718" s="40"/>
      <c r="C718" s="267" t="s">
        <v>702</v>
      </c>
      <c r="D718" s="267" t="s">
        <v>540</v>
      </c>
      <c r="E718" s="268" t="s">
        <v>703</v>
      </c>
      <c r="F718" s="269" t="s">
        <v>704</v>
      </c>
      <c r="G718" s="270" t="s">
        <v>255</v>
      </c>
      <c r="H718" s="271">
        <v>4</v>
      </c>
      <c r="I718" s="272"/>
      <c r="J718" s="273">
        <f>ROUND(I718*H718,2)</f>
        <v>0</v>
      </c>
      <c r="K718" s="269" t="s">
        <v>19</v>
      </c>
      <c r="L718" s="274"/>
      <c r="M718" s="275" t="s">
        <v>19</v>
      </c>
      <c r="N718" s="276" t="s">
        <v>43</v>
      </c>
      <c r="O718" s="85"/>
      <c r="P718" s="214">
        <f>O718*H718</f>
        <v>0</v>
      </c>
      <c r="Q718" s="214">
        <v>0.0071999999999999998</v>
      </c>
      <c r="R718" s="214">
        <f>Q718*H718</f>
        <v>0.028799999999999999</v>
      </c>
      <c r="S718" s="214">
        <v>0</v>
      </c>
      <c r="T718" s="215">
        <f>S718*H718</f>
        <v>0</v>
      </c>
      <c r="U718" s="39"/>
      <c r="V718" s="39"/>
      <c r="W718" s="39"/>
      <c r="X718" s="39"/>
      <c r="Y718" s="39"/>
      <c r="Z718" s="39"/>
      <c r="AA718" s="39"/>
      <c r="AB718" s="39"/>
      <c r="AC718" s="39"/>
      <c r="AD718" s="39"/>
      <c r="AE718" s="39"/>
      <c r="AR718" s="216" t="s">
        <v>452</v>
      </c>
      <c r="AT718" s="216" t="s">
        <v>540</v>
      </c>
      <c r="AU718" s="216" t="s">
        <v>81</v>
      </c>
      <c r="AY718" s="18" t="s">
        <v>132</v>
      </c>
      <c r="BE718" s="217">
        <f>IF(N718="základní",J718,0)</f>
        <v>0</v>
      </c>
      <c r="BF718" s="217">
        <f>IF(N718="snížená",J718,0)</f>
        <v>0</v>
      </c>
      <c r="BG718" s="217">
        <f>IF(N718="zákl. přenesená",J718,0)</f>
        <v>0</v>
      </c>
      <c r="BH718" s="217">
        <f>IF(N718="sníž. přenesená",J718,0)</f>
        <v>0</v>
      </c>
      <c r="BI718" s="217">
        <f>IF(N718="nulová",J718,0)</f>
        <v>0</v>
      </c>
      <c r="BJ718" s="18" t="s">
        <v>77</v>
      </c>
      <c r="BK718" s="217">
        <f>ROUND(I718*H718,2)</f>
        <v>0</v>
      </c>
      <c r="BL718" s="18" t="s">
        <v>333</v>
      </c>
      <c r="BM718" s="216" t="s">
        <v>705</v>
      </c>
    </row>
    <row r="719" s="13" customFormat="1">
      <c r="A719" s="13"/>
      <c r="B719" s="223"/>
      <c r="C719" s="224"/>
      <c r="D719" s="225" t="s">
        <v>142</v>
      </c>
      <c r="E719" s="226" t="s">
        <v>19</v>
      </c>
      <c r="F719" s="227" t="s">
        <v>625</v>
      </c>
      <c r="G719" s="224"/>
      <c r="H719" s="226" t="s">
        <v>19</v>
      </c>
      <c r="I719" s="228"/>
      <c r="J719" s="224"/>
      <c r="K719" s="224"/>
      <c r="L719" s="229"/>
      <c r="M719" s="230"/>
      <c r="N719" s="231"/>
      <c r="O719" s="231"/>
      <c r="P719" s="231"/>
      <c r="Q719" s="231"/>
      <c r="R719" s="231"/>
      <c r="S719" s="231"/>
      <c r="T719" s="232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33" t="s">
        <v>142</v>
      </c>
      <c r="AU719" s="233" t="s">
        <v>81</v>
      </c>
      <c r="AV719" s="13" t="s">
        <v>77</v>
      </c>
      <c r="AW719" s="13" t="s">
        <v>33</v>
      </c>
      <c r="AX719" s="13" t="s">
        <v>72</v>
      </c>
      <c r="AY719" s="233" t="s">
        <v>132</v>
      </c>
    </row>
    <row r="720" s="14" customFormat="1">
      <c r="A720" s="14"/>
      <c r="B720" s="234"/>
      <c r="C720" s="235"/>
      <c r="D720" s="225" t="s">
        <v>142</v>
      </c>
      <c r="E720" s="236" t="s">
        <v>19</v>
      </c>
      <c r="F720" s="237" t="s">
        <v>87</v>
      </c>
      <c r="G720" s="235"/>
      <c r="H720" s="238">
        <v>4</v>
      </c>
      <c r="I720" s="239"/>
      <c r="J720" s="235"/>
      <c r="K720" s="235"/>
      <c r="L720" s="240"/>
      <c r="M720" s="241"/>
      <c r="N720" s="242"/>
      <c r="O720" s="242"/>
      <c r="P720" s="242"/>
      <c r="Q720" s="242"/>
      <c r="R720" s="242"/>
      <c r="S720" s="242"/>
      <c r="T720" s="243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44" t="s">
        <v>142</v>
      </c>
      <c r="AU720" s="244" t="s">
        <v>81</v>
      </c>
      <c r="AV720" s="14" t="s">
        <v>81</v>
      </c>
      <c r="AW720" s="14" t="s">
        <v>33</v>
      </c>
      <c r="AX720" s="14" t="s">
        <v>72</v>
      </c>
      <c r="AY720" s="244" t="s">
        <v>132</v>
      </c>
    </row>
    <row r="721" s="15" customFormat="1">
      <c r="A721" s="15"/>
      <c r="B721" s="245"/>
      <c r="C721" s="246"/>
      <c r="D721" s="225" t="s">
        <v>142</v>
      </c>
      <c r="E721" s="247" t="s">
        <v>19</v>
      </c>
      <c r="F721" s="248" t="s">
        <v>152</v>
      </c>
      <c r="G721" s="246"/>
      <c r="H721" s="249">
        <v>4</v>
      </c>
      <c r="I721" s="250"/>
      <c r="J721" s="246"/>
      <c r="K721" s="246"/>
      <c r="L721" s="251"/>
      <c r="M721" s="252"/>
      <c r="N721" s="253"/>
      <c r="O721" s="253"/>
      <c r="P721" s="253"/>
      <c r="Q721" s="253"/>
      <c r="R721" s="253"/>
      <c r="S721" s="253"/>
      <c r="T721" s="254"/>
      <c r="U721" s="15"/>
      <c r="V721" s="15"/>
      <c r="W721" s="15"/>
      <c r="X721" s="15"/>
      <c r="Y721" s="15"/>
      <c r="Z721" s="15"/>
      <c r="AA721" s="15"/>
      <c r="AB721" s="15"/>
      <c r="AC721" s="15"/>
      <c r="AD721" s="15"/>
      <c r="AE721" s="15"/>
      <c r="AT721" s="255" t="s">
        <v>142</v>
      </c>
      <c r="AU721" s="255" t="s">
        <v>81</v>
      </c>
      <c r="AV721" s="15" t="s">
        <v>87</v>
      </c>
      <c r="AW721" s="15" t="s">
        <v>33</v>
      </c>
      <c r="AX721" s="15" t="s">
        <v>77</v>
      </c>
      <c r="AY721" s="255" t="s">
        <v>132</v>
      </c>
    </row>
    <row r="722" s="2" customFormat="1" ht="16.5" customHeight="1">
      <c r="A722" s="39"/>
      <c r="B722" s="40"/>
      <c r="C722" s="267" t="s">
        <v>706</v>
      </c>
      <c r="D722" s="267" t="s">
        <v>540</v>
      </c>
      <c r="E722" s="268" t="s">
        <v>707</v>
      </c>
      <c r="F722" s="269" t="s">
        <v>708</v>
      </c>
      <c r="G722" s="270" t="s">
        <v>255</v>
      </c>
      <c r="H722" s="271">
        <v>11</v>
      </c>
      <c r="I722" s="272"/>
      <c r="J722" s="273">
        <f>ROUND(I722*H722,2)</f>
        <v>0</v>
      </c>
      <c r="K722" s="269" t="s">
        <v>19</v>
      </c>
      <c r="L722" s="274"/>
      <c r="M722" s="275" t="s">
        <v>19</v>
      </c>
      <c r="N722" s="276" t="s">
        <v>43</v>
      </c>
      <c r="O722" s="85"/>
      <c r="P722" s="214">
        <f>O722*H722</f>
        <v>0</v>
      </c>
      <c r="Q722" s="214">
        <v>0.0071999999999999998</v>
      </c>
      <c r="R722" s="214">
        <f>Q722*H722</f>
        <v>0.079199999999999993</v>
      </c>
      <c r="S722" s="214">
        <v>0</v>
      </c>
      <c r="T722" s="215">
        <f>S722*H722</f>
        <v>0</v>
      </c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R722" s="216" t="s">
        <v>452</v>
      </c>
      <c r="AT722" s="216" t="s">
        <v>540</v>
      </c>
      <c r="AU722" s="216" t="s">
        <v>81</v>
      </c>
      <c r="AY722" s="18" t="s">
        <v>132</v>
      </c>
      <c r="BE722" s="217">
        <f>IF(N722="základní",J722,0)</f>
        <v>0</v>
      </c>
      <c r="BF722" s="217">
        <f>IF(N722="snížená",J722,0)</f>
        <v>0</v>
      </c>
      <c r="BG722" s="217">
        <f>IF(N722="zákl. přenesená",J722,0)</f>
        <v>0</v>
      </c>
      <c r="BH722" s="217">
        <f>IF(N722="sníž. přenesená",J722,0)</f>
        <v>0</v>
      </c>
      <c r="BI722" s="217">
        <f>IF(N722="nulová",J722,0)</f>
        <v>0</v>
      </c>
      <c r="BJ722" s="18" t="s">
        <v>77</v>
      </c>
      <c r="BK722" s="217">
        <f>ROUND(I722*H722,2)</f>
        <v>0</v>
      </c>
      <c r="BL722" s="18" t="s">
        <v>333</v>
      </c>
      <c r="BM722" s="216" t="s">
        <v>709</v>
      </c>
    </row>
    <row r="723" s="13" customFormat="1">
      <c r="A723" s="13"/>
      <c r="B723" s="223"/>
      <c r="C723" s="224"/>
      <c r="D723" s="225" t="s">
        <v>142</v>
      </c>
      <c r="E723" s="226" t="s">
        <v>19</v>
      </c>
      <c r="F723" s="227" t="s">
        <v>626</v>
      </c>
      <c r="G723" s="224"/>
      <c r="H723" s="226" t="s">
        <v>19</v>
      </c>
      <c r="I723" s="228"/>
      <c r="J723" s="224"/>
      <c r="K723" s="224"/>
      <c r="L723" s="229"/>
      <c r="M723" s="230"/>
      <c r="N723" s="231"/>
      <c r="O723" s="231"/>
      <c r="P723" s="231"/>
      <c r="Q723" s="231"/>
      <c r="R723" s="231"/>
      <c r="S723" s="231"/>
      <c r="T723" s="232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33" t="s">
        <v>142</v>
      </c>
      <c r="AU723" s="233" t="s">
        <v>81</v>
      </c>
      <c r="AV723" s="13" t="s">
        <v>77</v>
      </c>
      <c r="AW723" s="13" t="s">
        <v>33</v>
      </c>
      <c r="AX723" s="13" t="s">
        <v>72</v>
      </c>
      <c r="AY723" s="233" t="s">
        <v>132</v>
      </c>
    </row>
    <row r="724" s="14" customFormat="1">
      <c r="A724" s="14"/>
      <c r="B724" s="234"/>
      <c r="C724" s="235"/>
      <c r="D724" s="225" t="s">
        <v>142</v>
      </c>
      <c r="E724" s="236" t="s">
        <v>19</v>
      </c>
      <c r="F724" s="237" t="s">
        <v>81</v>
      </c>
      <c r="G724" s="235"/>
      <c r="H724" s="238">
        <v>2</v>
      </c>
      <c r="I724" s="239"/>
      <c r="J724" s="235"/>
      <c r="K724" s="235"/>
      <c r="L724" s="240"/>
      <c r="M724" s="241"/>
      <c r="N724" s="242"/>
      <c r="O724" s="242"/>
      <c r="P724" s="242"/>
      <c r="Q724" s="242"/>
      <c r="R724" s="242"/>
      <c r="S724" s="242"/>
      <c r="T724" s="243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44" t="s">
        <v>142</v>
      </c>
      <c r="AU724" s="244" t="s">
        <v>81</v>
      </c>
      <c r="AV724" s="14" t="s">
        <v>81</v>
      </c>
      <c r="AW724" s="14" t="s">
        <v>33</v>
      </c>
      <c r="AX724" s="14" t="s">
        <v>72</v>
      </c>
      <c r="AY724" s="244" t="s">
        <v>132</v>
      </c>
    </row>
    <row r="725" s="13" customFormat="1">
      <c r="A725" s="13"/>
      <c r="B725" s="223"/>
      <c r="C725" s="224"/>
      <c r="D725" s="225" t="s">
        <v>142</v>
      </c>
      <c r="E725" s="226" t="s">
        <v>19</v>
      </c>
      <c r="F725" s="227" t="s">
        <v>627</v>
      </c>
      <c r="G725" s="224"/>
      <c r="H725" s="226" t="s">
        <v>19</v>
      </c>
      <c r="I725" s="228"/>
      <c r="J725" s="224"/>
      <c r="K725" s="224"/>
      <c r="L725" s="229"/>
      <c r="M725" s="230"/>
      <c r="N725" s="231"/>
      <c r="O725" s="231"/>
      <c r="P725" s="231"/>
      <c r="Q725" s="231"/>
      <c r="R725" s="231"/>
      <c r="S725" s="231"/>
      <c r="T725" s="232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33" t="s">
        <v>142</v>
      </c>
      <c r="AU725" s="233" t="s">
        <v>81</v>
      </c>
      <c r="AV725" s="13" t="s">
        <v>77</v>
      </c>
      <c r="AW725" s="13" t="s">
        <v>33</v>
      </c>
      <c r="AX725" s="13" t="s">
        <v>72</v>
      </c>
      <c r="AY725" s="233" t="s">
        <v>132</v>
      </c>
    </row>
    <row r="726" s="14" customFormat="1">
      <c r="A726" s="14"/>
      <c r="B726" s="234"/>
      <c r="C726" s="235"/>
      <c r="D726" s="225" t="s">
        <v>142</v>
      </c>
      <c r="E726" s="236" t="s">
        <v>19</v>
      </c>
      <c r="F726" s="237" t="s">
        <v>81</v>
      </c>
      <c r="G726" s="235"/>
      <c r="H726" s="238">
        <v>2</v>
      </c>
      <c r="I726" s="239"/>
      <c r="J726" s="235"/>
      <c r="K726" s="235"/>
      <c r="L726" s="240"/>
      <c r="M726" s="241"/>
      <c r="N726" s="242"/>
      <c r="O726" s="242"/>
      <c r="P726" s="242"/>
      <c r="Q726" s="242"/>
      <c r="R726" s="242"/>
      <c r="S726" s="242"/>
      <c r="T726" s="243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44" t="s">
        <v>142</v>
      </c>
      <c r="AU726" s="244" t="s">
        <v>81</v>
      </c>
      <c r="AV726" s="14" t="s">
        <v>81</v>
      </c>
      <c r="AW726" s="14" t="s">
        <v>33</v>
      </c>
      <c r="AX726" s="14" t="s">
        <v>72</v>
      </c>
      <c r="AY726" s="244" t="s">
        <v>132</v>
      </c>
    </row>
    <row r="727" s="13" customFormat="1">
      <c r="A727" s="13"/>
      <c r="B727" s="223"/>
      <c r="C727" s="224"/>
      <c r="D727" s="225" t="s">
        <v>142</v>
      </c>
      <c r="E727" s="226" t="s">
        <v>19</v>
      </c>
      <c r="F727" s="227" t="s">
        <v>628</v>
      </c>
      <c r="G727" s="224"/>
      <c r="H727" s="226" t="s">
        <v>19</v>
      </c>
      <c r="I727" s="228"/>
      <c r="J727" s="224"/>
      <c r="K727" s="224"/>
      <c r="L727" s="229"/>
      <c r="M727" s="230"/>
      <c r="N727" s="231"/>
      <c r="O727" s="231"/>
      <c r="P727" s="231"/>
      <c r="Q727" s="231"/>
      <c r="R727" s="231"/>
      <c r="S727" s="231"/>
      <c r="T727" s="232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33" t="s">
        <v>142</v>
      </c>
      <c r="AU727" s="233" t="s">
        <v>81</v>
      </c>
      <c r="AV727" s="13" t="s">
        <v>77</v>
      </c>
      <c r="AW727" s="13" t="s">
        <v>33</v>
      </c>
      <c r="AX727" s="13" t="s">
        <v>72</v>
      </c>
      <c r="AY727" s="233" t="s">
        <v>132</v>
      </c>
    </row>
    <row r="728" s="14" customFormat="1">
      <c r="A728" s="14"/>
      <c r="B728" s="234"/>
      <c r="C728" s="235"/>
      <c r="D728" s="225" t="s">
        <v>142</v>
      </c>
      <c r="E728" s="236" t="s">
        <v>19</v>
      </c>
      <c r="F728" s="237" t="s">
        <v>84</v>
      </c>
      <c r="G728" s="235"/>
      <c r="H728" s="238">
        <v>3</v>
      </c>
      <c r="I728" s="239"/>
      <c r="J728" s="235"/>
      <c r="K728" s="235"/>
      <c r="L728" s="240"/>
      <c r="M728" s="241"/>
      <c r="N728" s="242"/>
      <c r="O728" s="242"/>
      <c r="P728" s="242"/>
      <c r="Q728" s="242"/>
      <c r="R728" s="242"/>
      <c r="S728" s="242"/>
      <c r="T728" s="243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44" t="s">
        <v>142</v>
      </c>
      <c r="AU728" s="244" t="s">
        <v>81</v>
      </c>
      <c r="AV728" s="14" t="s">
        <v>81</v>
      </c>
      <c r="AW728" s="14" t="s">
        <v>33</v>
      </c>
      <c r="AX728" s="14" t="s">
        <v>72</v>
      </c>
      <c r="AY728" s="244" t="s">
        <v>132</v>
      </c>
    </row>
    <row r="729" s="13" customFormat="1">
      <c r="A729" s="13"/>
      <c r="B729" s="223"/>
      <c r="C729" s="224"/>
      <c r="D729" s="225" t="s">
        <v>142</v>
      </c>
      <c r="E729" s="226" t="s">
        <v>19</v>
      </c>
      <c r="F729" s="227" t="s">
        <v>629</v>
      </c>
      <c r="G729" s="224"/>
      <c r="H729" s="226" t="s">
        <v>19</v>
      </c>
      <c r="I729" s="228"/>
      <c r="J729" s="224"/>
      <c r="K729" s="224"/>
      <c r="L729" s="229"/>
      <c r="M729" s="230"/>
      <c r="N729" s="231"/>
      <c r="O729" s="231"/>
      <c r="P729" s="231"/>
      <c r="Q729" s="231"/>
      <c r="R729" s="231"/>
      <c r="S729" s="231"/>
      <c r="T729" s="232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33" t="s">
        <v>142</v>
      </c>
      <c r="AU729" s="233" t="s">
        <v>81</v>
      </c>
      <c r="AV729" s="13" t="s">
        <v>77</v>
      </c>
      <c r="AW729" s="13" t="s">
        <v>33</v>
      </c>
      <c r="AX729" s="13" t="s">
        <v>72</v>
      </c>
      <c r="AY729" s="233" t="s">
        <v>132</v>
      </c>
    </row>
    <row r="730" s="14" customFormat="1">
      <c r="A730" s="14"/>
      <c r="B730" s="234"/>
      <c r="C730" s="235"/>
      <c r="D730" s="225" t="s">
        <v>142</v>
      </c>
      <c r="E730" s="236" t="s">
        <v>19</v>
      </c>
      <c r="F730" s="237" t="s">
        <v>77</v>
      </c>
      <c r="G730" s="235"/>
      <c r="H730" s="238">
        <v>1</v>
      </c>
      <c r="I730" s="239"/>
      <c r="J730" s="235"/>
      <c r="K730" s="235"/>
      <c r="L730" s="240"/>
      <c r="M730" s="241"/>
      <c r="N730" s="242"/>
      <c r="O730" s="242"/>
      <c r="P730" s="242"/>
      <c r="Q730" s="242"/>
      <c r="R730" s="242"/>
      <c r="S730" s="242"/>
      <c r="T730" s="243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44" t="s">
        <v>142</v>
      </c>
      <c r="AU730" s="244" t="s">
        <v>81</v>
      </c>
      <c r="AV730" s="14" t="s">
        <v>81</v>
      </c>
      <c r="AW730" s="14" t="s">
        <v>33</v>
      </c>
      <c r="AX730" s="14" t="s">
        <v>72</v>
      </c>
      <c r="AY730" s="244" t="s">
        <v>132</v>
      </c>
    </row>
    <row r="731" s="13" customFormat="1">
      <c r="A731" s="13"/>
      <c r="B731" s="223"/>
      <c r="C731" s="224"/>
      <c r="D731" s="225" t="s">
        <v>142</v>
      </c>
      <c r="E731" s="226" t="s">
        <v>19</v>
      </c>
      <c r="F731" s="227" t="s">
        <v>631</v>
      </c>
      <c r="G731" s="224"/>
      <c r="H731" s="226" t="s">
        <v>19</v>
      </c>
      <c r="I731" s="228"/>
      <c r="J731" s="224"/>
      <c r="K731" s="224"/>
      <c r="L731" s="229"/>
      <c r="M731" s="230"/>
      <c r="N731" s="231"/>
      <c r="O731" s="231"/>
      <c r="P731" s="231"/>
      <c r="Q731" s="231"/>
      <c r="R731" s="231"/>
      <c r="S731" s="231"/>
      <c r="T731" s="232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33" t="s">
        <v>142</v>
      </c>
      <c r="AU731" s="233" t="s">
        <v>81</v>
      </c>
      <c r="AV731" s="13" t="s">
        <v>77</v>
      </c>
      <c r="AW731" s="13" t="s">
        <v>33</v>
      </c>
      <c r="AX731" s="13" t="s">
        <v>72</v>
      </c>
      <c r="AY731" s="233" t="s">
        <v>132</v>
      </c>
    </row>
    <row r="732" s="14" customFormat="1">
      <c r="A732" s="14"/>
      <c r="B732" s="234"/>
      <c r="C732" s="235"/>
      <c r="D732" s="225" t="s">
        <v>142</v>
      </c>
      <c r="E732" s="236" t="s">
        <v>19</v>
      </c>
      <c r="F732" s="237" t="s">
        <v>81</v>
      </c>
      <c r="G732" s="235"/>
      <c r="H732" s="238">
        <v>2</v>
      </c>
      <c r="I732" s="239"/>
      <c r="J732" s="235"/>
      <c r="K732" s="235"/>
      <c r="L732" s="240"/>
      <c r="M732" s="241"/>
      <c r="N732" s="242"/>
      <c r="O732" s="242"/>
      <c r="P732" s="242"/>
      <c r="Q732" s="242"/>
      <c r="R732" s="242"/>
      <c r="S732" s="242"/>
      <c r="T732" s="243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44" t="s">
        <v>142</v>
      </c>
      <c r="AU732" s="244" t="s">
        <v>81</v>
      </c>
      <c r="AV732" s="14" t="s">
        <v>81</v>
      </c>
      <c r="AW732" s="14" t="s">
        <v>33</v>
      </c>
      <c r="AX732" s="14" t="s">
        <v>72</v>
      </c>
      <c r="AY732" s="244" t="s">
        <v>132</v>
      </c>
    </row>
    <row r="733" s="13" customFormat="1">
      <c r="A733" s="13"/>
      <c r="B733" s="223"/>
      <c r="C733" s="224"/>
      <c r="D733" s="225" t="s">
        <v>142</v>
      </c>
      <c r="E733" s="226" t="s">
        <v>19</v>
      </c>
      <c r="F733" s="227" t="s">
        <v>633</v>
      </c>
      <c r="G733" s="224"/>
      <c r="H733" s="226" t="s">
        <v>19</v>
      </c>
      <c r="I733" s="228"/>
      <c r="J733" s="224"/>
      <c r="K733" s="224"/>
      <c r="L733" s="229"/>
      <c r="M733" s="230"/>
      <c r="N733" s="231"/>
      <c r="O733" s="231"/>
      <c r="P733" s="231"/>
      <c r="Q733" s="231"/>
      <c r="R733" s="231"/>
      <c r="S733" s="231"/>
      <c r="T733" s="232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33" t="s">
        <v>142</v>
      </c>
      <c r="AU733" s="233" t="s">
        <v>81</v>
      </c>
      <c r="AV733" s="13" t="s">
        <v>77</v>
      </c>
      <c r="AW733" s="13" t="s">
        <v>33</v>
      </c>
      <c r="AX733" s="13" t="s">
        <v>72</v>
      </c>
      <c r="AY733" s="233" t="s">
        <v>132</v>
      </c>
    </row>
    <row r="734" s="14" customFormat="1">
      <c r="A734" s="14"/>
      <c r="B734" s="234"/>
      <c r="C734" s="235"/>
      <c r="D734" s="225" t="s">
        <v>142</v>
      </c>
      <c r="E734" s="236" t="s">
        <v>19</v>
      </c>
      <c r="F734" s="237" t="s">
        <v>77</v>
      </c>
      <c r="G734" s="235"/>
      <c r="H734" s="238">
        <v>1</v>
      </c>
      <c r="I734" s="239"/>
      <c r="J734" s="235"/>
      <c r="K734" s="235"/>
      <c r="L734" s="240"/>
      <c r="M734" s="241"/>
      <c r="N734" s="242"/>
      <c r="O734" s="242"/>
      <c r="P734" s="242"/>
      <c r="Q734" s="242"/>
      <c r="R734" s="242"/>
      <c r="S734" s="242"/>
      <c r="T734" s="243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44" t="s">
        <v>142</v>
      </c>
      <c r="AU734" s="244" t="s">
        <v>81</v>
      </c>
      <c r="AV734" s="14" t="s">
        <v>81</v>
      </c>
      <c r="AW734" s="14" t="s">
        <v>33</v>
      </c>
      <c r="AX734" s="14" t="s">
        <v>72</v>
      </c>
      <c r="AY734" s="244" t="s">
        <v>132</v>
      </c>
    </row>
    <row r="735" s="15" customFormat="1">
      <c r="A735" s="15"/>
      <c r="B735" s="245"/>
      <c r="C735" s="246"/>
      <c r="D735" s="225" t="s">
        <v>142</v>
      </c>
      <c r="E735" s="247" t="s">
        <v>19</v>
      </c>
      <c r="F735" s="248" t="s">
        <v>152</v>
      </c>
      <c r="G735" s="246"/>
      <c r="H735" s="249">
        <v>11</v>
      </c>
      <c r="I735" s="250"/>
      <c r="J735" s="246"/>
      <c r="K735" s="246"/>
      <c r="L735" s="251"/>
      <c r="M735" s="252"/>
      <c r="N735" s="253"/>
      <c r="O735" s="253"/>
      <c r="P735" s="253"/>
      <c r="Q735" s="253"/>
      <c r="R735" s="253"/>
      <c r="S735" s="253"/>
      <c r="T735" s="254"/>
      <c r="U735" s="15"/>
      <c r="V735" s="15"/>
      <c r="W735" s="15"/>
      <c r="X735" s="15"/>
      <c r="Y735" s="15"/>
      <c r="Z735" s="15"/>
      <c r="AA735" s="15"/>
      <c r="AB735" s="15"/>
      <c r="AC735" s="15"/>
      <c r="AD735" s="15"/>
      <c r="AE735" s="15"/>
      <c r="AT735" s="255" t="s">
        <v>142</v>
      </c>
      <c r="AU735" s="255" t="s">
        <v>81</v>
      </c>
      <c r="AV735" s="15" t="s">
        <v>87</v>
      </c>
      <c r="AW735" s="15" t="s">
        <v>33</v>
      </c>
      <c r="AX735" s="15" t="s">
        <v>77</v>
      </c>
      <c r="AY735" s="255" t="s">
        <v>132</v>
      </c>
    </row>
    <row r="736" s="2" customFormat="1" ht="16.5" customHeight="1">
      <c r="A736" s="39"/>
      <c r="B736" s="40"/>
      <c r="C736" s="205" t="s">
        <v>710</v>
      </c>
      <c r="D736" s="205" t="s">
        <v>134</v>
      </c>
      <c r="E736" s="206" t="s">
        <v>711</v>
      </c>
      <c r="F736" s="207" t="s">
        <v>712</v>
      </c>
      <c r="G736" s="208" t="s">
        <v>255</v>
      </c>
      <c r="H736" s="209">
        <v>15</v>
      </c>
      <c r="I736" s="210"/>
      <c r="J736" s="211">
        <f>ROUND(I736*H736,2)</f>
        <v>0</v>
      </c>
      <c r="K736" s="207" t="s">
        <v>138</v>
      </c>
      <c r="L736" s="45"/>
      <c r="M736" s="212" t="s">
        <v>19</v>
      </c>
      <c r="N736" s="213" t="s">
        <v>43</v>
      </c>
      <c r="O736" s="85"/>
      <c r="P736" s="214">
        <f>O736*H736</f>
        <v>0</v>
      </c>
      <c r="Q736" s="214">
        <v>6.0000000000000002E-05</v>
      </c>
      <c r="R736" s="214">
        <f>Q736*H736</f>
        <v>0.00089999999999999998</v>
      </c>
      <c r="S736" s="214">
        <v>0</v>
      </c>
      <c r="T736" s="215">
        <f>S736*H736</f>
        <v>0</v>
      </c>
      <c r="U736" s="39"/>
      <c r="V736" s="39"/>
      <c r="W736" s="39"/>
      <c r="X736" s="39"/>
      <c r="Y736" s="39"/>
      <c r="Z736" s="39"/>
      <c r="AA736" s="39"/>
      <c r="AB736" s="39"/>
      <c r="AC736" s="39"/>
      <c r="AD736" s="39"/>
      <c r="AE736" s="39"/>
      <c r="AR736" s="216" t="s">
        <v>333</v>
      </c>
      <c r="AT736" s="216" t="s">
        <v>134</v>
      </c>
      <c r="AU736" s="216" t="s">
        <v>81</v>
      </c>
      <c r="AY736" s="18" t="s">
        <v>132</v>
      </c>
      <c r="BE736" s="217">
        <f>IF(N736="základní",J736,0)</f>
        <v>0</v>
      </c>
      <c r="BF736" s="217">
        <f>IF(N736="snížená",J736,0)</f>
        <v>0</v>
      </c>
      <c r="BG736" s="217">
        <f>IF(N736="zákl. přenesená",J736,0)</f>
        <v>0</v>
      </c>
      <c r="BH736" s="217">
        <f>IF(N736="sníž. přenesená",J736,0)</f>
        <v>0</v>
      </c>
      <c r="BI736" s="217">
        <f>IF(N736="nulová",J736,0)</f>
        <v>0</v>
      </c>
      <c r="BJ736" s="18" t="s">
        <v>77</v>
      </c>
      <c r="BK736" s="217">
        <f>ROUND(I736*H736,2)</f>
        <v>0</v>
      </c>
      <c r="BL736" s="18" t="s">
        <v>333</v>
      </c>
      <c r="BM736" s="216" t="s">
        <v>713</v>
      </c>
    </row>
    <row r="737" s="2" customFormat="1">
      <c r="A737" s="39"/>
      <c r="B737" s="40"/>
      <c r="C737" s="41"/>
      <c r="D737" s="218" t="s">
        <v>140</v>
      </c>
      <c r="E737" s="41"/>
      <c r="F737" s="219" t="s">
        <v>714</v>
      </c>
      <c r="G737" s="41"/>
      <c r="H737" s="41"/>
      <c r="I737" s="220"/>
      <c r="J737" s="41"/>
      <c r="K737" s="41"/>
      <c r="L737" s="45"/>
      <c r="M737" s="221"/>
      <c r="N737" s="222"/>
      <c r="O737" s="85"/>
      <c r="P737" s="85"/>
      <c r="Q737" s="85"/>
      <c r="R737" s="85"/>
      <c r="S737" s="85"/>
      <c r="T737" s="86"/>
      <c r="U737" s="39"/>
      <c r="V737" s="39"/>
      <c r="W737" s="39"/>
      <c r="X737" s="39"/>
      <c r="Y737" s="39"/>
      <c r="Z737" s="39"/>
      <c r="AA737" s="39"/>
      <c r="AB737" s="39"/>
      <c r="AC737" s="39"/>
      <c r="AD737" s="39"/>
      <c r="AE737" s="39"/>
      <c r="AT737" s="18" t="s">
        <v>140</v>
      </c>
      <c r="AU737" s="18" t="s">
        <v>81</v>
      </c>
    </row>
    <row r="738" s="13" customFormat="1">
      <c r="A738" s="13"/>
      <c r="B738" s="223"/>
      <c r="C738" s="224"/>
      <c r="D738" s="225" t="s">
        <v>142</v>
      </c>
      <c r="E738" s="226" t="s">
        <v>19</v>
      </c>
      <c r="F738" s="227" t="s">
        <v>625</v>
      </c>
      <c r="G738" s="224"/>
      <c r="H738" s="226" t="s">
        <v>19</v>
      </c>
      <c r="I738" s="228"/>
      <c r="J738" s="224"/>
      <c r="K738" s="224"/>
      <c r="L738" s="229"/>
      <c r="M738" s="230"/>
      <c r="N738" s="231"/>
      <c r="O738" s="231"/>
      <c r="P738" s="231"/>
      <c r="Q738" s="231"/>
      <c r="R738" s="231"/>
      <c r="S738" s="231"/>
      <c r="T738" s="232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33" t="s">
        <v>142</v>
      </c>
      <c r="AU738" s="233" t="s">
        <v>81</v>
      </c>
      <c r="AV738" s="13" t="s">
        <v>77</v>
      </c>
      <c r="AW738" s="13" t="s">
        <v>33</v>
      </c>
      <c r="AX738" s="13" t="s">
        <v>72</v>
      </c>
      <c r="AY738" s="233" t="s">
        <v>132</v>
      </c>
    </row>
    <row r="739" s="14" customFormat="1">
      <c r="A739" s="14"/>
      <c r="B739" s="234"/>
      <c r="C739" s="235"/>
      <c r="D739" s="225" t="s">
        <v>142</v>
      </c>
      <c r="E739" s="236" t="s">
        <v>19</v>
      </c>
      <c r="F739" s="237" t="s">
        <v>87</v>
      </c>
      <c r="G739" s="235"/>
      <c r="H739" s="238">
        <v>4</v>
      </c>
      <c r="I739" s="239"/>
      <c r="J739" s="235"/>
      <c r="K739" s="235"/>
      <c r="L739" s="240"/>
      <c r="M739" s="241"/>
      <c r="N739" s="242"/>
      <c r="O739" s="242"/>
      <c r="P739" s="242"/>
      <c r="Q739" s="242"/>
      <c r="R739" s="242"/>
      <c r="S739" s="242"/>
      <c r="T739" s="243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44" t="s">
        <v>142</v>
      </c>
      <c r="AU739" s="244" t="s">
        <v>81</v>
      </c>
      <c r="AV739" s="14" t="s">
        <v>81</v>
      </c>
      <c r="AW739" s="14" t="s">
        <v>33</v>
      </c>
      <c r="AX739" s="14" t="s">
        <v>72</v>
      </c>
      <c r="AY739" s="244" t="s">
        <v>132</v>
      </c>
    </row>
    <row r="740" s="13" customFormat="1">
      <c r="A740" s="13"/>
      <c r="B740" s="223"/>
      <c r="C740" s="224"/>
      <c r="D740" s="225" t="s">
        <v>142</v>
      </c>
      <c r="E740" s="226" t="s">
        <v>19</v>
      </c>
      <c r="F740" s="227" t="s">
        <v>626</v>
      </c>
      <c r="G740" s="224"/>
      <c r="H740" s="226" t="s">
        <v>19</v>
      </c>
      <c r="I740" s="228"/>
      <c r="J740" s="224"/>
      <c r="K740" s="224"/>
      <c r="L740" s="229"/>
      <c r="M740" s="230"/>
      <c r="N740" s="231"/>
      <c r="O740" s="231"/>
      <c r="P740" s="231"/>
      <c r="Q740" s="231"/>
      <c r="R740" s="231"/>
      <c r="S740" s="231"/>
      <c r="T740" s="232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33" t="s">
        <v>142</v>
      </c>
      <c r="AU740" s="233" t="s">
        <v>81</v>
      </c>
      <c r="AV740" s="13" t="s">
        <v>77</v>
      </c>
      <c r="AW740" s="13" t="s">
        <v>33</v>
      </c>
      <c r="AX740" s="13" t="s">
        <v>72</v>
      </c>
      <c r="AY740" s="233" t="s">
        <v>132</v>
      </c>
    </row>
    <row r="741" s="14" customFormat="1">
      <c r="A741" s="14"/>
      <c r="B741" s="234"/>
      <c r="C741" s="235"/>
      <c r="D741" s="225" t="s">
        <v>142</v>
      </c>
      <c r="E741" s="236" t="s">
        <v>19</v>
      </c>
      <c r="F741" s="237" t="s">
        <v>81</v>
      </c>
      <c r="G741" s="235"/>
      <c r="H741" s="238">
        <v>2</v>
      </c>
      <c r="I741" s="239"/>
      <c r="J741" s="235"/>
      <c r="K741" s="235"/>
      <c r="L741" s="240"/>
      <c r="M741" s="241"/>
      <c r="N741" s="242"/>
      <c r="O741" s="242"/>
      <c r="P741" s="242"/>
      <c r="Q741" s="242"/>
      <c r="R741" s="242"/>
      <c r="S741" s="242"/>
      <c r="T741" s="243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44" t="s">
        <v>142</v>
      </c>
      <c r="AU741" s="244" t="s">
        <v>81</v>
      </c>
      <c r="AV741" s="14" t="s">
        <v>81</v>
      </c>
      <c r="AW741" s="14" t="s">
        <v>33</v>
      </c>
      <c r="AX741" s="14" t="s">
        <v>72</v>
      </c>
      <c r="AY741" s="244" t="s">
        <v>132</v>
      </c>
    </row>
    <row r="742" s="13" customFormat="1">
      <c r="A742" s="13"/>
      <c r="B742" s="223"/>
      <c r="C742" s="224"/>
      <c r="D742" s="225" t="s">
        <v>142</v>
      </c>
      <c r="E742" s="226" t="s">
        <v>19</v>
      </c>
      <c r="F742" s="227" t="s">
        <v>627</v>
      </c>
      <c r="G742" s="224"/>
      <c r="H742" s="226" t="s">
        <v>19</v>
      </c>
      <c r="I742" s="228"/>
      <c r="J742" s="224"/>
      <c r="K742" s="224"/>
      <c r="L742" s="229"/>
      <c r="M742" s="230"/>
      <c r="N742" s="231"/>
      <c r="O742" s="231"/>
      <c r="P742" s="231"/>
      <c r="Q742" s="231"/>
      <c r="R742" s="231"/>
      <c r="S742" s="231"/>
      <c r="T742" s="232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33" t="s">
        <v>142</v>
      </c>
      <c r="AU742" s="233" t="s">
        <v>81</v>
      </c>
      <c r="AV742" s="13" t="s">
        <v>77</v>
      </c>
      <c r="AW742" s="13" t="s">
        <v>33</v>
      </c>
      <c r="AX742" s="13" t="s">
        <v>72</v>
      </c>
      <c r="AY742" s="233" t="s">
        <v>132</v>
      </c>
    </row>
    <row r="743" s="14" customFormat="1">
      <c r="A743" s="14"/>
      <c r="B743" s="234"/>
      <c r="C743" s="235"/>
      <c r="D743" s="225" t="s">
        <v>142</v>
      </c>
      <c r="E743" s="236" t="s">
        <v>19</v>
      </c>
      <c r="F743" s="237" t="s">
        <v>81</v>
      </c>
      <c r="G743" s="235"/>
      <c r="H743" s="238">
        <v>2</v>
      </c>
      <c r="I743" s="239"/>
      <c r="J743" s="235"/>
      <c r="K743" s="235"/>
      <c r="L743" s="240"/>
      <c r="M743" s="241"/>
      <c r="N743" s="242"/>
      <c r="O743" s="242"/>
      <c r="P743" s="242"/>
      <c r="Q743" s="242"/>
      <c r="R743" s="242"/>
      <c r="S743" s="242"/>
      <c r="T743" s="243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44" t="s">
        <v>142</v>
      </c>
      <c r="AU743" s="244" t="s">
        <v>81</v>
      </c>
      <c r="AV743" s="14" t="s">
        <v>81</v>
      </c>
      <c r="AW743" s="14" t="s">
        <v>33</v>
      </c>
      <c r="AX743" s="14" t="s">
        <v>72</v>
      </c>
      <c r="AY743" s="244" t="s">
        <v>132</v>
      </c>
    </row>
    <row r="744" s="13" customFormat="1">
      <c r="A744" s="13"/>
      <c r="B744" s="223"/>
      <c r="C744" s="224"/>
      <c r="D744" s="225" t="s">
        <v>142</v>
      </c>
      <c r="E744" s="226" t="s">
        <v>19</v>
      </c>
      <c r="F744" s="227" t="s">
        <v>628</v>
      </c>
      <c r="G744" s="224"/>
      <c r="H744" s="226" t="s">
        <v>19</v>
      </c>
      <c r="I744" s="228"/>
      <c r="J744" s="224"/>
      <c r="K744" s="224"/>
      <c r="L744" s="229"/>
      <c r="M744" s="230"/>
      <c r="N744" s="231"/>
      <c r="O744" s="231"/>
      <c r="P744" s="231"/>
      <c r="Q744" s="231"/>
      <c r="R744" s="231"/>
      <c r="S744" s="231"/>
      <c r="T744" s="232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33" t="s">
        <v>142</v>
      </c>
      <c r="AU744" s="233" t="s">
        <v>81</v>
      </c>
      <c r="AV744" s="13" t="s">
        <v>77</v>
      </c>
      <c r="AW744" s="13" t="s">
        <v>33</v>
      </c>
      <c r="AX744" s="13" t="s">
        <v>72</v>
      </c>
      <c r="AY744" s="233" t="s">
        <v>132</v>
      </c>
    </row>
    <row r="745" s="14" customFormat="1">
      <c r="A745" s="14"/>
      <c r="B745" s="234"/>
      <c r="C745" s="235"/>
      <c r="D745" s="225" t="s">
        <v>142</v>
      </c>
      <c r="E745" s="236" t="s">
        <v>19</v>
      </c>
      <c r="F745" s="237" t="s">
        <v>84</v>
      </c>
      <c r="G745" s="235"/>
      <c r="H745" s="238">
        <v>3</v>
      </c>
      <c r="I745" s="239"/>
      <c r="J745" s="235"/>
      <c r="K745" s="235"/>
      <c r="L745" s="240"/>
      <c r="M745" s="241"/>
      <c r="N745" s="242"/>
      <c r="O745" s="242"/>
      <c r="P745" s="242"/>
      <c r="Q745" s="242"/>
      <c r="R745" s="242"/>
      <c r="S745" s="242"/>
      <c r="T745" s="243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44" t="s">
        <v>142</v>
      </c>
      <c r="AU745" s="244" t="s">
        <v>81</v>
      </c>
      <c r="AV745" s="14" t="s">
        <v>81</v>
      </c>
      <c r="AW745" s="14" t="s">
        <v>33</v>
      </c>
      <c r="AX745" s="14" t="s">
        <v>72</v>
      </c>
      <c r="AY745" s="244" t="s">
        <v>132</v>
      </c>
    </row>
    <row r="746" s="13" customFormat="1">
      <c r="A746" s="13"/>
      <c r="B746" s="223"/>
      <c r="C746" s="224"/>
      <c r="D746" s="225" t="s">
        <v>142</v>
      </c>
      <c r="E746" s="226" t="s">
        <v>19</v>
      </c>
      <c r="F746" s="227" t="s">
        <v>629</v>
      </c>
      <c r="G746" s="224"/>
      <c r="H746" s="226" t="s">
        <v>19</v>
      </c>
      <c r="I746" s="228"/>
      <c r="J746" s="224"/>
      <c r="K746" s="224"/>
      <c r="L746" s="229"/>
      <c r="M746" s="230"/>
      <c r="N746" s="231"/>
      <c r="O746" s="231"/>
      <c r="P746" s="231"/>
      <c r="Q746" s="231"/>
      <c r="R746" s="231"/>
      <c r="S746" s="231"/>
      <c r="T746" s="232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33" t="s">
        <v>142</v>
      </c>
      <c r="AU746" s="233" t="s">
        <v>81</v>
      </c>
      <c r="AV746" s="13" t="s">
        <v>77</v>
      </c>
      <c r="AW746" s="13" t="s">
        <v>33</v>
      </c>
      <c r="AX746" s="13" t="s">
        <v>72</v>
      </c>
      <c r="AY746" s="233" t="s">
        <v>132</v>
      </c>
    </row>
    <row r="747" s="14" customFormat="1">
      <c r="A747" s="14"/>
      <c r="B747" s="234"/>
      <c r="C747" s="235"/>
      <c r="D747" s="225" t="s">
        <v>142</v>
      </c>
      <c r="E747" s="236" t="s">
        <v>19</v>
      </c>
      <c r="F747" s="237" t="s">
        <v>77</v>
      </c>
      <c r="G747" s="235"/>
      <c r="H747" s="238">
        <v>1</v>
      </c>
      <c r="I747" s="239"/>
      <c r="J747" s="235"/>
      <c r="K747" s="235"/>
      <c r="L747" s="240"/>
      <c r="M747" s="241"/>
      <c r="N747" s="242"/>
      <c r="O747" s="242"/>
      <c r="P747" s="242"/>
      <c r="Q747" s="242"/>
      <c r="R747" s="242"/>
      <c r="S747" s="242"/>
      <c r="T747" s="243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44" t="s">
        <v>142</v>
      </c>
      <c r="AU747" s="244" t="s">
        <v>81</v>
      </c>
      <c r="AV747" s="14" t="s">
        <v>81</v>
      </c>
      <c r="AW747" s="14" t="s">
        <v>33</v>
      </c>
      <c r="AX747" s="14" t="s">
        <v>72</v>
      </c>
      <c r="AY747" s="244" t="s">
        <v>132</v>
      </c>
    </row>
    <row r="748" s="13" customFormat="1">
      <c r="A748" s="13"/>
      <c r="B748" s="223"/>
      <c r="C748" s="224"/>
      <c r="D748" s="225" t="s">
        <v>142</v>
      </c>
      <c r="E748" s="226" t="s">
        <v>19</v>
      </c>
      <c r="F748" s="227" t="s">
        <v>631</v>
      </c>
      <c r="G748" s="224"/>
      <c r="H748" s="226" t="s">
        <v>19</v>
      </c>
      <c r="I748" s="228"/>
      <c r="J748" s="224"/>
      <c r="K748" s="224"/>
      <c r="L748" s="229"/>
      <c r="M748" s="230"/>
      <c r="N748" s="231"/>
      <c r="O748" s="231"/>
      <c r="P748" s="231"/>
      <c r="Q748" s="231"/>
      <c r="R748" s="231"/>
      <c r="S748" s="231"/>
      <c r="T748" s="232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33" t="s">
        <v>142</v>
      </c>
      <c r="AU748" s="233" t="s">
        <v>81</v>
      </c>
      <c r="AV748" s="13" t="s">
        <v>77</v>
      </c>
      <c r="AW748" s="13" t="s">
        <v>33</v>
      </c>
      <c r="AX748" s="13" t="s">
        <v>72</v>
      </c>
      <c r="AY748" s="233" t="s">
        <v>132</v>
      </c>
    </row>
    <row r="749" s="14" customFormat="1">
      <c r="A749" s="14"/>
      <c r="B749" s="234"/>
      <c r="C749" s="235"/>
      <c r="D749" s="225" t="s">
        <v>142</v>
      </c>
      <c r="E749" s="236" t="s">
        <v>19</v>
      </c>
      <c r="F749" s="237" t="s">
        <v>81</v>
      </c>
      <c r="G749" s="235"/>
      <c r="H749" s="238">
        <v>2</v>
      </c>
      <c r="I749" s="239"/>
      <c r="J749" s="235"/>
      <c r="K749" s="235"/>
      <c r="L749" s="240"/>
      <c r="M749" s="241"/>
      <c r="N749" s="242"/>
      <c r="O749" s="242"/>
      <c r="P749" s="242"/>
      <c r="Q749" s="242"/>
      <c r="R749" s="242"/>
      <c r="S749" s="242"/>
      <c r="T749" s="243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44" t="s">
        <v>142</v>
      </c>
      <c r="AU749" s="244" t="s">
        <v>81</v>
      </c>
      <c r="AV749" s="14" t="s">
        <v>81</v>
      </c>
      <c r="AW749" s="14" t="s">
        <v>33</v>
      </c>
      <c r="AX749" s="14" t="s">
        <v>72</v>
      </c>
      <c r="AY749" s="244" t="s">
        <v>132</v>
      </c>
    </row>
    <row r="750" s="13" customFormat="1">
      <c r="A750" s="13"/>
      <c r="B750" s="223"/>
      <c r="C750" s="224"/>
      <c r="D750" s="225" t="s">
        <v>142</v>
      </c>
      <c r="E750" s="226" t="s">
        <v>19</v>
      </c>
      <c r="F750" s="227" t="s">
        <v>633</v>
      </c>
      <c r="G750" s="224"/>
      <c r="H750" s="226" t="s">
        <v>19</v>
      </c>
      <c r="I750" s="228"/>
      <c r="J750" s="224"/>
      <c r="K750" s="224"/>
      <c r="L750" s="229"/>
      <c r="M750" s="230"/>
      <c r="N750" s="231"/>
      <c r="O750" s="231"/>
      <c r="P750" s="231"/>
      <c r="Q750" s="231"/>
      <c r="R750" s="231"/>
      <c r="S750" s="231"/>
      <c r="T750" s="232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33" t="s">
        <v>142</v>
      </c>
      <c r="AU750" s="233" t="s">
        <v>81</v>
      </c>
      <c r="AV750" s="13" t="s">
        <v>77</v>
      </c>
      <c r="AW750" s="13" t="s">
        <v>33</v>
      </c>
      <c r="AX750" s="13" t="s">
        <v>72</v>
      </c>
      <c r="AY750" s="233" t="s">
        <v>132</v>
      </c>
    </row>
    <row r="751" s="14" customFormat="1">
      <c r="A751" s="14"/>
      <c r="B751" s="234"/>
      <c r="C751" s="235"/>
      <c r="D751" s="225" t="s">
        <v>142</v>
      </c>
      <c r="E751" s="236" t="s">
        <v>19</v>
      </c>
      <c r="F751" s="237" t="s">
        <v>77</v>
      </c>
      <c r="G751" s="235"/>
      <c r="H751" s="238">
        <v>1</v>
      </c>
      <c r="I751" s="239"/>
      <c r="J751" s="235"/>
      <c r="K751" s="235"/>
      <c r="L751" s="240"/>
      <c r="M751" s="241"/>
      <c r="N751" s="242"/>
      <c r="O751" s="242"/>
      <c r="P751" s="242"/>
      <c r="Q751" s="242"/>
      <c r="R751" s="242"/>
      <c r="S751" s="242"/>
      <c r="T751" s="243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44" t="s">
        <v>142</v>
      </c>
      <c r="AU751" s="244" t="s">
        <v>81</v>
      </c>
      <c r="AV751" s="14" t="s">
        <v>81</v>
      </c>
      <c r="AW751" s="14" t="s">
        <v>33</v>
      </c>
      <c r="AX751" s="14" t="s">
        <v>72</v>
      </c>
      <c r="AY751" s="244" t="s">
        <v>132</v>
      </c>
    </row>
    <row r="752" s="15" customFormat="1">
      <c r="A752" s="15"/>
      <c r="B752" s="245"/>
      <c r="C752" s="246"/>
      <c r="D752" s="225" t="s">
        <v>142</v>
      </c>
      <c r="E752" s="247" t="s">
        <v>19</v>
      </c>
      <c r="F752" s="248" t="s">
        <v>152</v>
      </c>
      <c r="G752" s="246"/>
      <c r="H752" s="249">
        <v>15</v>
      </c>
      <c r="I752" s="250"/>
      <c r="J752" s="246"/>
      <c r="K752" s="246"/>
      <c r="L752" s="251"/>
      <c r="M752" s="252"/>
      <c r="N752" s="253"/>
      <c r="O752" s="253"/>
      <c r="P752" s="253"/>
      <c r="Q752" s="253"/>
      <c r="R752" s="253"/>
      <c r="S752" s="253"/>
      <c r="T752" s="254"/>
      <c r="U752" s="15"/>
      <c r="V752" s="15"/>
      <c r="W752" s="15"/>
      <c r="X752" s="15"/>
      <c r="Y752" s="15"/>
      <c r="Z752" s="15"/>
      <c r="AA752" s="15"/>
      <c r="AB752" s="15"/>
      <c r="AC752" s="15"/>
      <c r="AD752" s="15"/>
      <c r="AE752" s="15"/>
      <c r="AT752" s="255" t="s">
        <v>142</v>
      </c>
      <c r="AU752" s="255" t="s">
        <v>81</v>
      </c>
      <c r="AV752" s="15" t="s">
        <v>87</v>
      </c>
      <c r="AW752" s="15" t="s">
        <v>33</v>
      </c>
      <c r="AX752" s="15" t="s">
        <v>77</v>
      </c>
      <c r="AY752" s="255" t="s">
        <v>132</v>
      </c>
    </row>
    <row r="753" s="2" customFormat="1" ht="16.5" customHeight="1">
      <c r="A753" s="39"/>
      <c r="B753" s="40"/>
      <c r="C753" s="267" t="s">
        <v>715</v>
      </c>
      <c r="D753" s="267" t="s">
        <v>540</v>
      </c>
      <c r="E753" s="268" t="s">
        <v>716</v>
      </c>
      <c r="F753" s="269" t="s">
        <v>717</v>
      </c>
      <c r="G753" s="270" t="s">
        <v>255</v>
      </c>
      <c r="H753" s="271">
        <v>15</v>
      </c>
      <c r="I753" s="272"/>
      <c r="J753" s="273">
        <f>ROUND(I753*H753,2)</f>
        <v>0</v>
      </c>
      <c r="K753" s="269" t="s">
        <v>19</v>
      </c>
      <c r="L753" s="274"/>
      <c r="M753" s="275" t="s">
        <v>19</v>
      </c>
      <c r="N753" s="276" t="s">
        <v>43</v>
      </c>
      <c r="O753" s="85"/>
      <c r="P753" s="214">
        <f>O753*H753</f>
        <v>0</v>
      </c>
      <c r="Q753" s="214">
        <v>0.00027999999999999998</v>
      </c>
      <c r="R753" s="214">
        <f>Q753*H753</f>
        <v>0.0041999999999999997</v>
      </c>
      <c r="S753" s="214">
        <v>0</v>
      </c>
      <c r="T753" s="215">
        <f>S753*H753</f>
        <v>0</v>
      </c>
      <c r="U753" s="39"/>
      <c r="V753" s="39"/>
      <c r="W753" s="39"/>
      <c r="X753" s="39"/>
      <c r="Y753" s="39"/>
      <c r="Z753" s="39"/>
      <c r="AA753" s="39"/>
      <c r="AB753" s="39"/>
      <c r="AC753" s="39"/>
      <c r="AD753" s="39"/>
      <c r="AE753" s="39"/>
      <c r="AR753" s="216" t="s">
        <v>452</v>
      </c>
      <c r="AT753" s="216" t="s">
        <v>540</v>
      </c>
      <c r="AU753" s="216" t="s">
        <v>81</v>
      </c>
      <c r="AY753" s="18" t="s">
        <v>132</v>
      </c>
      <c r="BE753" s="217">
        <f>IF(N753="základní",J753,0)</f>
        <v>0</v>
      </c>
      <c r="BF753" s="217">
        <f>IF(N753="snížená",J753,0)</f>
        <v>0</v>
      </c>
      <c r="BG753" s="217">
        <f>IF(N753="zákl. přenesená",J753,0)</f>
        <v>0</v>
      </c>
      <c r="BH753" s="217">
        <f>IF(N753="sníž. přenesená",J753,0)</f>
        <v>0</v>
      </c>
      <c r="BI753" s="217">
        <f>IF(N753="nulová",J753,0)</f>
        <v>0</v>
      </c>
      <c r="BJ753" s="18" t="s">
        <v>77</v>
      </c>
      <c r="BK753" s="217">
        <f>ROUND(I753*H753,2)</f>
        <v>0</v>
      </c>
      <c r="BL753" s="18" t="s">
        <v>333</v>
      </c>
      <c r="BM753" s="216" t="s">
        <v>718</v>
      </c>
    </row>
    <row r="754" s="2" customFormat="1" ht="16.5" customHeight="1">
      <c r="A754" s="39"/>
      <c r="B754" s="40"/>
      <c r="C754" s="267" t="s">
        <v>719</v>
      </c>
      <c r="D754" s="267" t="s">
        <v>540</v>
      </c>
      <c r="E754" s="268" t="s">
        <v>720</v>
      </c>
      <c r="F754" s="269" t="s">
        <v>721</v>
      </c>
      <c r="G754" s="270" t="s">
        <v>255</v>
      </c>
      <c r="H754" s="271">
        <v>9</v>
      </c>
      <c r="I754" s="272"/>
      <c r="J754" s="273">
        <f>ROUND(I754*H754,2)</f>
        <v>0</v>
      </c>
      <c r="K754" s="269" t="s">
        <v>19</v>
      </c>
      <c r="L754" s="274"/>
      <c r="M754" s="275" t="s">
        <v>19</v>
      </c>
      <c r="N754" s="276" t="s">
        <v>43</v>
      </c>
      <c r="O754" s="85"/>
      <c r="P754" s="214">
        <f>O754*H754</f>
        <v>0</v>
      </c>
      <c r="Q754" s="214">
        <v>0</v>
      </c>
      <c r="R754" s="214">
        <f>Q754*H754</f>
        <v>0</v>
      </c>
      <c r="S754" s="214">
        <v>0</v>
      </c>
      <c r="T754" s="215">
        <f>S754*H754</f>
        <v>0</v>
      </c>
      <c r="U754" s="39"/>
      <c r="V754" s="39"/>
      <c r="W754" s="39"/>
      <c r="X754" s="39"/>
      <c r="Y754" s="39"/>
      <c r="Z754" s="39"/>
      <c r="AA754" s="39"/>
      <c r="AB754" s="39"/>
      <c r="AC754" s="39"/>
      <c r="AD754" s="39"/>
      <c r="AE754" s="39"/>
      <c r="AR754" s="216" t="s">
        <v>452</v>
      </c>
      <c r="AT754" s="216" t="s">
        <v>540</v>
      </c>
      <c r="AU754" s="216" t="s">
        <v>81</v>
      </c>
      <c r="AY754" s="18" t="s">
        <v>132</v>
      </c>
      <c r="BE754" s="217">
        <f>IF(N754="základní",J754,0)</f>
        <v>0</v>
      </c>
      <c r="BF754" s="217">
        <f>IF(N754="snížená",J754,0)</f>
        <v>0</v>
      </c>
      <c r="BG754" s="217">
        <f>IF(N754="zákl. přenesená",J754,0)</f>
        <v>0</v>
      </c>
      <c r="BH754" s="217">
        <f>IF(N754="sníž. přenesená",J754,0)</f>
        <v>0</v>
      </c>
      <c r="BI754" s="217">
        <f>IF(N754="nulová",J754,0)</f>
        <v>0</v>
      </c>
      <c r="BJ754" s="18" t="s">
        <v>77</v>
      </c>
      <c r="BK754" s="217">
        <f>ROUND(I754*H754,2)</f>
        <v>0</v>
      </c>
      <c r="BL754" s="18" t="s">
        <v>333</v>
      </c>
      <c r="BM754" s="216" t="s">
        <v>722</v>
      </c>
    </row>
    <row r="755" s="13" customFormat="1">
      <c r="A755" s="13"/>
      <c r="B755" s="223"/>
      <c r="C755" s="224"/>
      <c r="D755" s="225" t="s">
        <v>142</v>
      </c>
      <c r="E755" s="226" t="s">
        <v>19</v>
      </c>
      <c r="F755" s="227" t="s">
        <v>625</v>
      </c>
      <c r="G755" s="224"/>
      <c r="H755" s="226" t="s">
        <v>19</v>
      </c>
      <c r="I755" s="228"/>
      <c r="J755" s="224"/>
      <c r="K755" s="224"/>
      <c r="L755" s="229"/>
      <c r="M755" s="230"/>
      <c r="N755" s="231"/>
      <c r="O755" s="231"/>
      <c r="P755" s="231"/>
      <c r="Q755" s="231"/>
      <c r="R755" s="231"/>
      <c r="S755" s="231"/>
      <c r="T755" s="232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33" t="s">
        <v>142</v>
      </c>
      <c r="AU755" s="233" t="s">
        <v>81</v>
      </c>
      <c r="AV755" s="13" t="s">
        <v>77</v>
      </c>
      <c r="AW755" s="13" t="s">
        <v>33</v>
      </c>
      <c r="AX755" s="13" t="s">
        <v>72</v>
      </c>
      <c r="AY755" s="233" t="s">
        <v>132</v>
      </c>
    </row>
    <row r="756" s="14" customFormat="1">
      <c r="A756" s="14"/>
      <c r="B756" s="234"/>
      <c r="C756" s="235"/>
      <c r="D756" s="225" t="s">
        <v>142</v>
      </c>
      <c r="E756" s="236" t="s">
        <v>19</v>
      </c>
      <c r="F756" s="237" t="s">
        <v>87</v>
      </c>
      <c r="G756" s="235"/>
      <c r="H756" s="238">
        <v>4</v>
      </c>
      <c r="I756" s="239"/>
      <c r="J756" s="235"/>
      <c r="K756" s="235"/>
      <c r="L756" s="240"/>
      <c r="M756" s="241"/>
      <c r="N756" s="242"/>
      <c r="O756" s="242"/>
      <c r="P756" s="242"/>
      <c r="Q756" s="242"/>
      <c r="R756" s="242"/>
      <c r="S756" s="242"/>
      <c r="T756" s="243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44" t="s">
        <v>142</v>
      </c>
      <c r="AU756" s="244" t="s">
        <v>81</v>
      </c>
      <c r="AV756" s="14" t="s">
        <v>81</v>
      </c>
      <c r="AW756" s="14" t="s">
        <v>33</v>
      </c>
      <c r="AX756" s="14" t="s">
        <v>72</v>
      </c>
      <c r="AY756" s="244" t="s">
        <v>132</v>
      </c>
    </row>
    <row r="757" s="13" customFormat="1">
      <c r="A757" s="13"/>
      <c r="B757" s="223"/>
      <c r="C757" s="224"/>
      <c r="D757" s="225" t="s">
        <v>142</v>
      </c>
      <c r="E757" s="226" t="s">
        <v>19</v>
      </c>
      <c r="F757" s="227" t="s">
        <v>628</v>
      </c>
      <c r="G757" s="224"/>
      <c r="H757" s="226" t="s">
        <v>19</v>
      </c>
      <c r="I757" s="228"/>
      <c r="J757" s="224"/>
      <c r="K757" s="224"/>
      <c r="L757" s="229"/>
      <c r="M757" s="230"/>
      <c r="N757" s="231"/>
      <c r="O757" s="231"/>
      <c r="P757" s="231"/>
      <c r="Q757" s="231"/>
      <c r="R757" s="231"/>
      <c r="S757" s="231"/>
      <c r="T757" s="232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33" t="s">
        <v>142</v>
      </c>
      <c r="AU757" s="233" t="s">
        <v>81</v>
      </c>
      <c r="AV757" s="13" t="s">
        <v>77</v>
      </c>
      <c r="AW757" s="13" t="s">
        <v>33</v>
      </c>
      <c r="AX757" s="13" t="s">
        <v>72</v>
      </c>
      <c r="AY757" s="233" t="s">
        <v>132</v>
      </c>
    </row>
    <row r="758" s="14" customFormat="1">
      <c r="A758" s="14"/>
      <c r="B758" s="234"/>
      <c r="C758" s="235"/>
      <c r="D758" s="225" t="s">
        <v>142</v>
      </c>
      <c r="E758" s="236" t="s">
        <v>19</v>
      </c>
      <c r="F758" s="237" t="s">
        <v>84</v>
      </c>
      <c r="G758" s="235"/>
      <c r="H758" s="238">
        <v>3</v>
      </c>
      <c r="I758" s="239"/>
      <c r="J758" s="235"/>
      <c r="K758" s="235"/>
      <c r="L758" s="240"/>
      <c r="M758" s="241"/>
      <c r="N758" s="242"/>
      <c r="O758" s="242"/>
      <c r="P758" s="242"/>
      <c r="Q758" s="242"/>
      <c r="R758" s="242"/>
      <c r="S758" s="242"/>
      <c r="T758" s="243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44" t="s">
        <v>142</v>
      </c>
      <c r="AU758" s="244" t="s">
        <v>81</v>
      </c>
      <c r="AV758" s="14" t="s">
        <v>81</v>
      </c>
      <c r="AW758" s="14" t="s">
        <v>33</v>
      </c>
      <c r="AX758" s="14" t="s">
        <v>72</v>
      </c>
      <c r="AY758" s="244" t="s">
        <v>132</v>
      </c>
    </row>
    <row r="759" s="13" customFormat="1">
      <c r="A759" s="13"/>
      <c r="B759" s="223"/>
      <c r="C759" s="224"/>
      <c r="D759" s="225" t="s">
        <v>142</v>
      </c>
      <c r="E759" s="226" t="s">
        <v>19</v>
      </c>
      <c r="F759" s="227" t="s">
        <v>629</v>
      </c>
      <c r="G759" s="224"/>
      <c r="H759" s="226" t="s">
        <v>19</v>
      </c>
      <c r="I759" s="228"/>
      <c r="J759" s="224"/>
      <c r="K759" s="224"/>
      <c r="L759" s="229"/>
      <c r="M759" s="230"/>
      <c r="N759" s="231"/>
      <c r="O759" s="231"/>
      <c r="P759" s="231"/>
      <c r="Q759" s="231"/>
      <c r="R759" s="231"/>
      <c r="S759" s="231"/>
      <c r="T759" s="232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33" t="s">
        <v>142</v>
      </c>
      <c r="AU759" s="233" t="s">
        <v>81</v>
      </c>
      <c r="AV759" s="13" t="s">
        <v>77</v>
      </c>
      <c r="AW759" s="13" t="s">
        <v>33</v>
      </c>
      <c r="AX759" s="13" t="s">
        <v>72</v>
      </c>
      <c r="AY759" s="233" t="s">
        <v>132</v>
      </c>
    </row>
    <row r="760" s="14" customFormat="1">
      <c r="A760" s="14"/>
      <c r="B760" s="234"/>
      <c r="C760" s="235"/>
      <c r="D760" s="225" t="s">
        <v>142</v>
      </c>
      <c r="E760" s="236" t="s">
        <v>19</v>
      </c>
      <c r="F760" s="237" t="s">
        <v>77</v>
      </c>
      <c r="G760" s="235"/>
      <c r="H760" s="238">
        <v>1</v>
      </c>
      <c r="I760" s="239"/>
      <c r="J760" s="235"/>
      <c r="K760" s="235"/>
      <c r="L760" s="240"/>
      <c r="M760" s="241"/>
      <c r="N760" s="242"/>
      <c r="O760" s="242"/>
      <c r="P760" s="242"/>
      <c r="Q760" s="242"/>
      <c r="R760" s="242"/>
      <c r="S760" s="242"/>
      <c r="T760" s="243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44" t="s">
        <v>142</v>
      </c>
      <c r="AU760" s="244" t="s">
        <v>81</v>
      </c>
      <c r="AV760" s="14" t="s">
        <v>81</v>
      </c>
      <c r="AW760" s="14" t="s">
        <v>33</v>
      </c>
      <c r="AX760" s="14" t="s">
        <v>72</v>
      </c>
      <c r="AY760" s="244" t="s">
        <v>132</v>
      </c>
    </row>
    <row r="761" s="13" customFormat="1">
      <c r="A761" s="13"/>
      <c r="B761" s="223"/>
      <c r="C761" s="224"/>
      <c r="D761" s="225" t="s">
        <v>142</v>
      </c>
      <c r="E761" s="226" t="s">
        <v>19</v>
      </c>
      <c r="F761" s="227" t="s">
        <v>633</v>
      </c>
      <c r="G761" s="224"/>
      <c r="H761" s="226" t="s">
        <v>19</v>
      </c>
      <c r="I761" s="228"/>
      <c r="J761" s="224"/>
      <c r="K761" s="224"/>
      <c r="L761" s="229"/>
      <c r="M761" s="230"/>
      <c r="N761" s="231"/>
      <c r="O761" s="231"/>
      <c r="P761" s="231"/>
      <c r="Q761" s="231"/>
      <c r="R761" s="231"/>
      <c r="S761" s="231"/>
      <c r="T761" s="232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33" t="s">
        <v>142</v>
      </c>
      <c r="AU761" s="233" t="s">
        <v>81</v>
      </c>
      <c r="AV761" s="13" t="s">
        <v>77</v>
      </c>
      <c r="AW761" s="13" t="s">
        <v>33</v>
      </c>
      <c r="AX761" s="13" t="s">
        <v>72</v>
      </c>
      <c r="AY761" s="233" t="s">
        <v>132</v>
      </c>
    </row>
    <row r="762" s="14" customFormat="1">
      <c r="A762" s="14"/>
      <c r="B762" s="234"/>
      <c r="C762" s="235"/>
      <c r="D762" s="225" t="s">
        <v>142</v>
      </c>
      <c r="E762" s="236" t="s">
        <v>19</v>
      </c>
      <c r="F762" s="237" t="s">
        <v>77</v>
      </c>
      <c r="G762" s="235"/>
      <c r="H762" s="238">
        <v>1</v>
      </c>
      <c r="I762" s="239"/>
      <c r="J762" s="235"/>
      <c r="K762" s="235"/>
      <c r="L762" s="240"/>
      <c r="M762" s="241"/>
      <c r="N762" s="242"/>
      <c r="O762" s="242"/>
      <c r="P762" s="242"/>
      <c r="Q762" s="242"/>
      <c r="R762" s="242"/>
      <c r="S762" s="242"/>
      <c r="T762" s="243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44" t="s">
        <v>142</v>
      </c>
      <c r="AU762" s="244" t="s">
        <v>81</v>
      </c>
      <c r="AV762" s="14" t="s">
        <v>81</v>
      </c>
      <c r="AW762" s="14" t="s">
        <v>33</v>
      </c>
      <c r="AX762" s="14" t="s">
        <v>72</v>
      </c>
      <c r="AY762" s="244" t="s">
        <v>132</v>
      </c>
    </row>
    <row r="763" s="15" customFormat="1">
      <c r="A763" s="15"/>
      <c r="B763" s="245"/>
      <c r="C763" s="246"/>
      <c r="D763" s="225" t="s">
        <v>142</v>
      </c>
      <c r="E763" s="247" t="s">
        <v>19</v>
      </c>
      <c r="F763" s="248" t="s">
        <v>152</v>
      </c>
      <c r="G763" s="246"/>
      <c r="H763" s="249">
        <v>9</v>
      </c>
      <c r="I763" s="250"/>
      <c r="J763" s="246"/>
      <c r="K763" s="246"/>
      <c r="L763" s="251"/>
      <c r="M763" s="252"/>
      <c r="N763" s="253"/>
      <c r="O763" s="253"/>
      <c r="P763" s="253"/>
      <c r="Q763" s="253"/>
      <c r="R763" s="253"/>
      <c r="S763" s="253"/>
      <c r="T763" s="254"/>
      <c r="U763" s="15"/>
      <c r="V763" s="15"/>
      <c r="W763" s="15"/>
      <c r="X763" s="15"/>
      <c r="Y763" s="15"/>
      <c r="Z763" s="15"/>
      <c r="AA763" s="15"/>
      <c r="AB763" s="15"/>
      <c r="AC763" s="15"/>
      <c r="AD763" s="15"/>
      <c r="AE763" s="15"/>
      <c r="AT763" s="255" t="s">
        <v>142</v>
      </c>
      <c r="AU763" s="255" t="s">
        <v>81</v>
      </c>
      <c r="AV763" s="15" t="s">
        <v>87</v>
      </c>
      <c r="AW763" s="15" t="s">
        <v>33</v>
      </c>
      <c r="AX763" s="15" t="s">
        <v>77</v>
      </c>
      <c r="AY763" s="255" t="s">
        <v>132</v>
      </c>
    </row>
    <row r="764" s="2" customFormat="1" ht="16.5" customHeight="1">
      <c r="A764" s="39"/>
      <c r="B764" s="40"/>
      <c r="C764" s="267" t="s">
        <v>723</v>
      </c>
      <c r="D764" s="267" t="s">
        <v>540</v>
      </c>
      <c r="E764" s="268" t="s">
        <v>724</v>
      </c>
      <c r="F764" s="269" t="s">
        <v>725</v>
      </c>
      <c r="G764" s="270" t="s">
        <v>255</v>
      </c>
      <c r="H764" s="271">
        <v>6</v>
      </c>
      <c r="I764" s="272"/>
      <c r="J764" s="273">
        <f>ROUND(I764*H764,2)</f>
        <v>0</v>
      </c>
      <c r="K764" s="269" t="s">
        <v>19</v>
      </c>
      <c r="L764" s="274"/>
      <c r="M764" s="275" t="s">
        <v>19</v>
      </c>
      <c r="N764" s="276" t="s">
        <v>43</v>
      </c>
      <c r="O764" s="85"/>
      <c r="P764" s="214">
        <f>O764*H764</f>
        <v>0</v>
      </c>
      <c r="Q764" s="214">
        <v>0</v>
      </c>
      <c r="R764" s="214">
        <f>Q764*H764</f>
        <v>0</v>
      </c>
      <c r="S764" s="214">
        <v>0</v>
      </c>
      <c r="T764" s="215">
        <f>S764*H764</f>
        <v>0</v>
      </c>
      <c r="U764" s="39"/>
      <c r="V764" s="39"/>
      <c r="W764" s="39"/>
      <c r="X764" s="39"/>
      <c r="Y764" s="39"/>
      <c r="Z764" s="39"/>
      <c r="AA764" s="39"/>
      <c r="AB764" s="39"/>
      <c r="AC764" s="39"/>
      <c r="AD764" s="39"/>
      <c r="AE764" s="39"/>
      <c r="AR764" s="216" t="s">
        <v>452</v>
      </c>
      <c r="AT764" s="216" t="s">
        <v>540</v>
      </c>
      <c r="AU764" s="216" t="s">
        <v>81</v>
      </c>
      <c r="AY764" s="18" t="s">
        <v>132</v>
      </c>
      <c r="BE764" s="217">
        <f>IF(N764="základní",J764,0)</f>
        <v>0</v>
      </c>
      <c r="BF764" s="217">
        <f>IF(N764="snížená",J764,0)</f>
        <v>0</v>
      </c>
      <c r="BG764" s="217">
        <f>IF(N764="zákl. přenesená",J764,0)</f>
        <v>0</v>
      </c>
      <c r="BH764" s="217">
        <f>IF(N764="sníž. přenesená",J764,0)</f>
        <v>0</v>
      </c>
      <c r="BI764" s="217">
        <f>IF(N764="nulová",J764,0)</f>
        <v>0</v>
      </c>
      <c r="BJ764" s="18" t="s">
        <v>77</v>
      </c>
      <c r="BK764" s="217">
        <f>ROUND(I764*H764,2)</f>
        <v>0</v>
      </c>
      <c r="BL764" s="18" t="s">
        <v>333</v>
      </c>
      <c r="BM764" s="216" t="s">
        <v>726</v>
      </c>
    </row>
    <row r="765" s="13" customFormat="1">
      <c r="A765" s="13"/>
      <c r="B765" s="223"/>
      <c r="C765" s="224"/>
      <c r="D765" s="225" t="s">
        <v>142</v>
      </c>
      <c r="E765" s="226" t="s">
        <v>19</v>
      </c>
      <c r="F765" s="227" t="s">
        <v>626</v>
      </c>
      <c r="G765" s="224"/>
      <c r="H765" s="226" t="s">
        <v>19</v>
      </c>
      <c r="I765" s="228"/>
      <c r="J765" s="224"/>
      <c r="K765" s="224"/>
      <c r="L765" s="229"/>
      <c r="M765" s="230"/>
      <c r="N765" s="231"/>
      <c r="O765" s="231"/>
      <c r="P765" s="231"/>
      <c r="Q765" s="231"/>
      <c r="R765" s="231"/>
      <c r="S765" s="231"/>
      <c r="T765" s="232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33" t="s">
        <v>142</v>
      </c>
      <c r="AU765" s="233" t="s">
        <v>81</v>
      </c>
      <c r="AV765" s="13" t="s">
        <v>77</v>
      </c>
      <c r="AW765" s="13" t="s">
        <v>33</v>
      </c>
      <c r="AX765" s="13" t="s">
        <v>72</v>
      </c>
      <c r="AY765" s="233" t="s">
        <v>132</v>
      </c>
    </row>
    <row r="766" s="14" customFormat="1">
      <c r="A766" s="14"/>
      <c r="B766" s="234"/>
      <c r="C766" s="235"/>
      <c r="D766" s="225" t="s">
        <v>142</v>
      </c>
      <c r="E766" s="236" t="s">
        <v>19</v>
      </c>
      <c r="F766" s="237" t="s">
        <v>81</v>
      </c>
      <c r="G766" s="235"/>
      <c r="H766" s="238">
        <v>2</v>
      </c>
      <c r="I766" s="239"/>
      <c r="J766" s="235"/>
      <c r="K766" s="235"/>
      <c r="L766" s="240"/>
      <c r="M766" s="241"/>
      <c r="N766" s="242"/>
      <c r="O766" s="242"/>
      <c r="P766" s="242"/>
      <c r="Q766" s="242"/>
      <c r="R766" s="242"/>
      <c r="S766" s="242"/>
      <c r="T766" s="243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44" t="s">
        <v>142</v>
      </c>
      <c r="AU766" s="244" t="s">
        <v>81</v>
      </c>
      <c r="AV766" s="14" t="s">
        <v>81</v>
      </c>
      <c r="AW766" s="14" t="s">
        <v>33</v>
      </c>
      <c r="AX766" s="14" t="s">
        <v>72</v>
      </c>
      <c r="AY766" s="244" t="s">
        <v>132</v>
      </c>
    </row>
    <row r="767" s="13" customFormat="1">
      <c r="A767" s="13"/>
      <c r="B767" s="223"/>
      <c r="C767" s="224"/>
      <c r="D767" s="225" t="s">
        <v>142</v>
      </c>
      <c r="E767" s="226" t="s">
        <v>19</v>
      </c>
      <c r="F767" s="227" t="s">
        <v>627</v>
      </c>
      <c r="G767" s="224"/>
      <c r="H767" s="226" t="s">
        <v>19</v>
      </c>
      <c r="I767" s="228"/>
      <c r="J767" s="224"/>
      <c r="K767" s="224"/>
      <c r="L767" s="229"/>
      <c r="M767" s="230"/>
      <c r="N767" s="231"/>
      <c r="O767" s="231"/>
      <c r="P767" s="231"/>
      <c r="Q767" s="231"/>
      <c r="R767" s="231"/>
      <c r="S767" s="231"/>
      <c r="T767" s="232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33" t="s">
        <v>142</v>
      </c>
      <c r="AU767" s="233" t="s">
        <v>81</v>
      </c>
      <c r="AV767" s="13" t="s">
        <v>77</v>
      </c>
      <c r="AW767" s="13" t="s">
        <v>33</v>
      </c>
      <c r="AX767" s="13" t="s">
        <v>72</v>
      </c>
      <c r="AY767" s="233" t="s">
        <v>132</v>
      </c>
    </row>
    <row r="768" s="14" customFormat="1">
      <c r="A768" s="14"/>
      <c r="B768" s="234"/>
      <c r="C768" s="235"/>
      <c r="D768" s="225" t="s">
        <v>142</v>
      </c>
      <c r="E768" s="236" t="s">
        <v>19</v>
      </c>
      <c r="F768" s="237" t="s">
        <v>81</v>
      </c>
      <c r="G768" s="235"/>
      <c r="H768" s="238">
        <v>2</v>
      </c>
      <c r="I768" s="239"/>
      <c r="J768" s="235"/>
      <c r="K768" s="235"/>
      <c r="L768" s="240"/>
      <c r="M768" s="241"/>
      <c r="N768" s="242"/>
      <c r="O768" s="242"/>
      <c r="P768" s="242"/>
      <c r="Q768" s="242"/>
      <c r="R768" s="242"/>
      <c r="S768" s="242"/>
      <c r="T768" s="243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44" t="s">
        <v>142</v>
      </c>
      <c r="AU768" s="244" t="s">
        <v>81</v>
      </c>
      <c r="AV768" s="14" t="s">
        <v>81</v>
      </c>
      <c r="AW768" s="14" t="s">
        <v>33</v>
      </c>
      <c r="AX768" s="14" t="s">
        <v>72</v>
      </c>
      <c r="AY768" s="244" t="s">
        <v>132</v>
      </c>
    </row>
    <row r="769" s="13" customFormat="1">
      <c r="A769" s="13"/>
      <c r="B769" s="223"/>
      <c r="C769" s="224"/>
      <c r="D769" s="225" t="s">
        <v>142</v>
      </c>
      <c r="E769" s="226" t="s">
        <v>19</v>
      </c>
      <c r="F769" s="227" t="s">
        <v>631</v>
      </c>
      <c r="G769" s="224"/>
      <c r="H769" s="226" t="s">
        <v>19</v>
      </c>
      <c r="I769" s="228"/>
      <c r="J769" s="224"/>
      <c r="K769" s="224"/>
      <c r="L769" s="229"/>
      <c r="M769" s="230"/>
      <c r="N769" s="231"/>
      <c r="O769" s="231"/>
      <c r="P769" s="231"/>
      <c r="Q769" s="231"/>
      <c r="R769" s="231"/>
      <c r="S769" s="231"/>
      <c r="T769" s="232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33" t="s">
        <v>142</v>
      </c>
      <c r="AU769" s="233" t="s">
        <v>81</v>
      </c>
      <c r="AV769" s="13" t="s">
        <v>77</v>
      </c>
      <c r="AW769" s="13" t="s">
        <v>33</v>
      </c>
      <c r="AX769" s="13" t="s">
        <v>72</v>
      </c>
      <c r="AY769" s="233" t="s">
        <v>132</v>
      </c>
    </row>
    <row r="770" s="14" customFormat="1">
      <c r="A770" s="14"/>
      <c r="B770" s="234"/>
      <c r="C770" s="235"/>
      <c r="D770" s="225" t="s">
        <v>142</v>
      </c>
      <c r="E770" s="236" t="s">
        <v>19</v>
      </c>
      <c r="F770" s="237" t="s">
        <v>81</v>
      </c>
      <c r="G770" s="235"/>
      <c r="H770" s="238">
        <v>2</v>
      </c>
      <c r="I770" s="239"/>
      <c r="J770" s="235"/>
      <c r="K770" s="235"/>
      <c r="L770" s="240"/>
      <c r="M770" s="241"/>
      <c r="N770" s="242"/>
      <c r="O770" s="242"/>
      <c r="P770" s="242"/>
      <c r="Q770" s="242"/>
      <c r="R770" s="242"/>
      <c r="S770" s="242"/>
      <c r="T770" s="243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44" t="s">
        <v>142</v>
      </c>
      <c r="AU770" s="244" t="s">
        <v>81</v>
      </c>
      <c r="AV770" s="14" t="s">
        <v>81</v>
      </c>
      <c r="AW770" s="14" t="s">
        <v>33</v>
      </c>
      <c r="AX770" s="14" t="s">
        <v>72</v>
      </c>
      <c r="AY770" s="244" t="s">
        <v>132</v>
      </c>
    </row>
    <row r="771" s="15" customFormat="1">
      <c r="A771" s="15"/>
      <c r="B771" s="245"/>
      <c r="C771" s="246"/>
      <c r="D771" s="225" t="s">
        <v>142</v>
      </c>
      <c r="E771" s="247" t="s">
        <v>19</v>
      </c>
      <c r="F771" s="248" t="s">
        <v>152</v>
      </c>
      <c r="G771" s="246"/>
      <c r="H771" s="249">
        <v>6</v>
      </c>
      <c r="I771" s="250"/>
      <c r="J771" s="246"/>
      <c r="K771" s="246"/>
      <c r="L771" s="251"/>
      <c r="M771" s="252"/>
      <c r="N771" s="253"/>
      <c r="O771" s="253"/>
      <c r="P771" s="253"/>
      <c r="Q771" s="253"/>
      <c r="R771" s="253"/>
      <c r="S771" s="253"/>
      <c r="T771" s="254"/>
      <c r="U771" s="15"/>
      <c r="V771" s="15"/>
      <c r="W771" s="15"/>
      <c r="X771" s="15"/>
      <c r="Y771" s="15"/>
      <c r="Z771" s="15"/>
      <c r="AA771" s="15"/>
      <c r="AB771" s="15"/>
      <c r="AC771" s="15"/>
      <c r="AD771" s="15"/>
      <c r="AE771" s="15"/>
      <c r="AT771" s="255" t="s">
        <v>142</v>
      </c>
      <c r="AU771" s="255" t="s">
        <v>81</v>
      </c>
      <c r="AV771" s="15" t="s">
        <v>87</v>
      </c>
      <c r="AW771" s="15" t="s">
        <v>33</v>
      </c>
      <c r="AX771" s="15" t="s">
        <v>77</v>
      </c>
      <c r="AY771" s="255" t="s">
        <v>132</v>
      </c>
    </row>
    <row r="772" s="2" customFormat="1" ht="21.75" customHeight="1">
      <c r="A772" s="39"/>
      <c r="B772" s="40"/>
      <c r="C772" s="205" t="s">
        <v>727</v>
      </c>
      <c r="D772" s="205" t="s">
        <v>134</v>
      </c>
      <c r="E772" s="206" t="s">
        <v>728</v>
      </c>
      <c r="F772" s="207" t="s">
        <v>729</v>
      </c>
      <c r="G772" s="208" t="s">
        <v>255</v>
      </c>
      <c r="H772" s="209">
        <v>15</v>
      </c>
      <c r="I772" s="210"/>
      <c r="J772" s="211">
        <f>ROUND(I772*H772,2)</f>
        <v>0</v>
      </c>
      <c r="K772" s="207" t="s">
        <v>138</v>
      </c>
      <c r="L772" s="45"/>
      <c r="M772" s="212" t="s">
        <v>19</v>
      </c>
      <c r="N772" s="213" t="s">
        <v>43</v>
      </c>
      <c r="O772" s="85"/>
      <c r="P772" s="214">
        <f>O772*H772</f>
        <v>0</v>
      </c>
      <c r="Q772" s="214">
        <v>0.00017000000000000001</v>
      </c>
      <c r="R772" s="214">
        <f>Q772*H772</f>
        <v>0.0025500000000000002</v>
      </c>
      <c r="S772" s="214">
        <v>0</v>
      </c>
      <c r="T772" s="215">
        <f>S772*H772</f>
        <v>0</v>
      </c>
      <c r="U772" s="39"/>
      <c r="V772" s="39"/>
      <c r="W772" s="39"/>
      <c r="X772" s="39"/>
      <c r="Y772" s="39"/>
      <c r="Z772" s="39"/>
      <c r="AA772" s="39"/>
      <c r="AB772" s="39"/>
      <c r="AC772" s="39"/>
      <c r="AD772" s="39"/>
      <c r="AE772" s="39"/>
      <c r="AR772" s="216" t="s">
        <v>333</v>
      </c>
      <c r="AT772" s="216" t="s">
        <v>134</v>
      </c>
      <c r="AU772" s="216" t="s">
        <v>81</v>
      </c>
      <c r="AY772" s="18" t="s">
        <v>132</v>
      </c>
      <c r="BE772" s="217">
        <f>IF(N772="základní",J772,0)</f>
        <v>0</v>
      </c>
      <c r="BF772" s="217">
        <f>IF(N772="snížená",J772,0)</f>
        <v>0</v>
      </c>
      <c r="BG772" s="217">
        <f>IF(N772="zákl. přenesená",J772,0)</f>
        <v>0</v>
      </c>
      <c r="BH772" s="217">
        <f>IF(N772="sníž. přenesená",J772,0)</f>
        <v>0</v>
      </c>
      <c r="BI772" s="217">
        <f>IF(N772="nulová",J772,0)</f>
        <v>0</v>
      </c>
      <c r="BJ772" s="18" t="s">
        <v>77</v>
      </c>
      <c r="BK772" s="217">
        <f>ROUND(I772*H772,2)</f>
        <v>0</v>
      </c>
      <c r="BL772" s="18" t="s">
        <v>333</v>
      </c>
      <c r="BM772" s="216" t="s">
        <v>730</v>
      </c>
    </row>
    <row r="773" s="2" customFormat="1">
      <c r="A773" s="39"/>
      <c r="B773" s="40"/>
      <c r="C773" s="41"/>
      <c r="D773" s="218" t="s">
        <v>140</v>
      </c>
      <c r="E773" s="41"/>
      <c r="F773" s="219" t="s">
        <v>731</v>
      </c>
      <c r="G773" s="41"/>
      <c r="H773" s="41"/>
      <c r="I773" s="220"/>
      <c r="J773" s="41"/>
      <c r="K773" s="41"/>
      <c r="L773" s="45"/>
      <c r="M773" s="221"/>
      <c r="N773" s="222"/>
      <c r="O773" s="85"/>
      <c r="P773" s="85"/>
      <c r="Q773" s="85"/>
      <c r="R773" s="85"/>
      <c r="S773" s="85"/>
      <c r="T773" s="86"/>
      <c r="U773" s="39"/>
      <c r="V773" s="39"/>
      <c r="W773" s="39"/>
      <c r="X773" s="39"/>
      <c r="Y773" s="39"/>
      <c r="Z773" s="39"/>
      <c r="AA773" s="39"/>
      <c r="AB773" s="39"/>
      <c r="AC773" s="39"/>
      <c r="AD773" s="39"/>
      <c r="AE773" s="39"/>
      <c r="AT773" s="18" t="s">
        <v>140</v>
      </c>
      <c r="AU773" s="18" t="s">
        <v>81</v>
      </c>
    </row>
    <row r="774" s="2" customFormat="1" ht="16.5" customHeight="1">
      <c r="A774" s="39"/>
      <c r="B774" s="40"/>
      <c r="C774" s="267" t="s">
        <v>732</v>
      </c>
      <c r="D774" s="267" t="s">
        <v>540</v>
      </c>
      <c r="E774" s="268" t="s">
        <v>733</v>
      </c>
      <c r="F774" s="269" t="s">
        <v>734</v>
      </c>
      <c r="G774" s="270" t="s">
        <v>255</v>
      </c>
      <c r="H774" s="271">
        <v>15</v>
      </c>
      <c r="I774" s="272"/>
      <c r="J774" s="273">
        <f>ROUND(I774*H774,2)</f>
        <v>0</v>
      </c>
      <c r="K774" s="269" t="s">
        <v>19</v>
      </c>
      <c r="L774" s="274"/>
      <c r="M774" s="275" t="s">
        <v>19</v>
      </c>
      <c r="N774" s="276" t="s">
        <v>43</v>
      </c>
      <c r="O774" s="85"/>
      <c r="P774" s="214">
        <f>O774*H774</f>
        <v>0</v>
      </c>
      <c r="Q774" s="214">
        <v>4.0000000000000003E-05</v>
      </c>
      <c r="R774" s="214">
        <f>Q774*H774</f>
        <v>0.00060000000000000006</v>
      </c>
      <c r="S774" s="214">
        <v>0</v>
      </c>
      <c r="T774" s="215">
        <f>S774*H774</f>
        <v>0</v>
      </c>
      <c r="U774" s="39"/>
      <c r="V774" s="39"/>
      <c r="W774" s="39"/>
      <c r="X774" s="39"/>
      <c r="Y774" s="39"/>
      <c r="Z774" s="39"/>
      <c r="AA774" s="39"/>
      <c r="AB774" s="39"/>
      <c r="AC774" s="39"/>
      <c r="AD774" s="39"/>
      <c r="AE774" s="39"/>
      <c r="AR774" s="216" t="s">
        <v>452</v>
      </c>
      <c r="AT774" s="216" t="s">
        <v>540</v>
      </c>
      <c r="AU774" s="216" t="s">
        <v>81</v>
      </c>
      <c r="AY774" s="18" t="s">
        <v>132</v>
      </c>
      <c r="BE774" s="217">
        <f>IF(N774="základní",J774,0)</f>
        <v>0</v>
      </c>
      <c r="BF774" s="217">
        <f>IF(N774="snížená",J774,0)</f>
        <v>0</v>
      </c>
      <c r="BG774" s="217">
        <f>IF(N774="zákl. přenesená",J774,0)</f>
        <v>0</v>
      </c>
      <c r="BH774" s="217">
        <f>IF(N774="sníž. přenesená",J774,0)</f>
        <v>0</v>
      </c>
      <c r="BI774" s="217">
        <f>IF(N774="nulová",J774,0)</f>
        <v>0</v>
      </c>
      <c r="BJ774" s="18" t="s">
        <v>77</v>
      </c>
      <c r="BK774" s="217">
        <f>ROUND(I774*H774,2)</f>
        <v>0</v>
      </c>
      <c r="BL774" s="18" t="s">
        <v>333</v>
      </c>
      <c r="BM774" s="216" t="s">
        <v>735</v>
      </c>
    </row>
    <row r="775" s="2" customFormat="1" ht="44.25" customHeight="1">
      <c r="A775" s="39"/>
      <c r="B775" s="40"/>
      <c r="C775" s="205" t="s">
        <v>736</v>
      </c>
      <c r="D775" s="205" t="s">
        <v>134</v>
      </c>
      <c r="E775" s="206" t="s">
        <v>737</v>
      </c>
      <c r="F775" s="207" t="s">
        <v>738</v>
      </c>
      <c r="G775" s="208" t="s">
        <v>590</v>
      </c>
      <c r="H775" s="277"/>
      <c r="I775" s="210"/>
      <c r="J775" s="211">
        <f>ROUND(I775*H775,2)</f>
        <v>0</v>
      </c>
      <c r="K775" s="207" t="s">
        <v>138</v>
      </c>
      <c r="L775" s="45"/>
      <c r="M775" s="212" t="s">
        <v>19</v>
      </c>
      <c r="N775" s="213" t="s">
        <v>43</v>
      </c>
      <c r="O775" s="85"/>
      <c r="P775" s="214">
        <f>O775*H775</f>
        <v>0</v>
      </c>
      <c r="Q775" s="214">
        <v>0</v>
      </c>
      <c r="R775" s="214">
        <f>Q775*H775</f>
        <v>0</v>
      </c>
      <c r="S775" s="214">
        <v>0</v>
      </c>
      <c r="T775" s="215">
        <f>S775*H775</f>
        <v>0</v>
      </c>
      <c r="U775" s="39"/>
      <c r="V775" s="39"/>
      <c r="W775" s="39"/>
      <c r="X775" s="39"/>
      <c r="Y775" s="39"/>
      <c r="Z775" s="39"/>
      <c r="AA775" s="39"/>
      <c r="AB775" s="39"/>
      <c r="AC775" s="39"/>
      <c r="AD775" s="39"/>
      <c r="AE775" s="39"/>
      <c r="AR775" s="216" t="s">
        <v>333</v>
      </c>
      <c r="AT775" s="216" t="s">
        <v>134</v>
      </c>
      <c r="AU775" s="216" t="s">
        <v>81</v>
      </c>
      <c r="AY775" s="18" t="s">
        <v>132</v>
      </c>
      <c r="BE775" s="217">
        <f>IF(N775="základní",J775,0)</f>
        <v>0</v>
      </c>
      <c r="BF775" s="217">
        <f>IF(N775="snížená",J775,0)</f>
        <v>0</v>
      </c>
      <c r="BG775" s="217">
        <f>IF(N775="zákl. přenesená",J775,0)</f>
        <v>0</v>
      </c>
      <c r="BH775" s="217">
        <f>IF(N775="sníž. přenesená",J775,0)</f>
        <v>0</v>
      </c>
      <c r="BI775" s="217">
        <f>IF(N775="nulová",J775,0)</f>
        <v>0</v>
      </c>
      <c r="BJ775" s="18" t="s">
        <v>77</v>
      </c>
      <c r="BK775" s="217">
        <f>ROUND(I775*H775,2)</f>
        <v>0</v>
      </c>
      <c r="BL775" s="18" t="s">
        <v>333</v>
      </c>
      <c r="BM775" s="216" t="s">
        <v>739</v>
      </c>
    </row>
    <row r="776" s="2" customFormat="1">
      <c r="A776" s="39"/>
      <c r="B776" s="40"/>
      <c r="C776" s="41"/>
      <c r="D776" s="218" t="s">
        <v>140</v>
      </c>
      <c r="E776" s="41"/>
      <c r="F776" s="219" t="s">
        <v>740</v>
      </c>
      <c r="G776" s="41"/>
      <c r="H776" s="41"/>
      <c r="I776" s="220"/>
      <c r="J776" s="41"/>
      <c r="K776" s="41"/>
      <c r="L776" s="45"/>
      <c r="M776" s="221"/>
      <c r="N776" s="222"/>
      <c r="O776" s="85"/>
      <c r="P776" s="85"/>
      <c r="Q776" s="85"/>
      <c r="R776" s="85"/>
      <c r="S776" s="85"/>
      <c r="T776" s="86"/>
      <c r="U776" s="39"/>
      <c r="V776" s="39"/>
      <c r="W776" s="39"/>
      <c r="X776" s="39"/>
      <c r="Y776" s="39"/>
      <c r="Z776" s="39"/>
      <c r="AA776" s="39"/>
      <c r="AB776" s="39"/>
      <c r="AC776" s="39"/>
      <c r="AD776" s="39"/>
      <c r="AE776" s="39"/>
      <c r="AT776" s="18" t="s">
        <v>140</v>
      </c>
      <c r="AU776" s="18" t="s">
        <v>81</v>
      </c>
    </row>
    <row r="777" s="12" customFormat="1" ht="22.8" customHeight="1">
      <c r="A777" s="12"/>
      <c r="B777" s="189"/>
      <c r="C777" s="190"/>
      <c r="D777" s="191" t="s">
        <v>71</v>
      </c>
      <c r="E777" s="203" t="s">
        <v>741</v>
      </c>
      <c r="F777" s="203" t="s">
        <v>742</v>
      </c>
      <c r="G777" s="190"/>
      <c r="H777" s="190"/>
      <c r="I777" s="193"/>
      <c r="J777" s="204">
        <f>BK777</f>
        <v>0</v>
      </c>
      <c r="K777" s="190"/>
      <c r="L777" s="195"/>
      <c r="M777" s="196"/>
      <c r="N777" s="197"/>
      <c r="O777" s="197"/>
      <c r="P777" s="198">
        <f>SUM(P778:P846)</f>
        <v>0</v>
      </c>
      <c r="Q777" s="197"/>
      <c r="R777" s="198">
        <f>SUM(R778:R846)</f>
        <v>5.8740001000000008</v>
      </c>
      <c r="S777" s="197"/>
      <c r="T777" s="199">
        <f>SUM(T778:T846)</f>
        <v>2.6054740000000001</v>
      </c>
      <c r="U777" s="12"/>
      <c r="V777" s="12"/>
      <c r="W777" s="12"/>
      <c r="X777" s="12"/>
      <c r="Y777" s="12"/>
      <c r="Z777" s="12"/>
      <c r="AA777" s="12"/>
      <c r="AB777" s="12"/>
      <c r="AC777" s="12"/>
      <c r="AD777" s="12"/>
      <c r="AE777" s="12"/>
      <c r="AR777" s="200" t="s">
        <v>81</v>
      </c>
      <c r="AT777" s="201" t="s">
        <v>71</v>
      </c>
      <c r="AU777" s="201" t="s">
        <v>77</v>
      </c>
      <c r="AY777" s="200" t="s">
        <v>132</v>
      </c>
      <c r="BK777" s="202">
        <f>SUM(BK778:BK846)</f>
        <v>0</v>
      </c>
    </row>
    <row r="778" s="2" customFormat="1" ht="44.25" customHeight="1">
      <c r="A778" s="39"/>
      <c r="B778" s="40"/>
      <c r="C778" s="205" t="s">
        <v>743</v>
      </c>
      <c r="D778" s="205" t="s">
        <v>134</v>
      </c>
      <c r="E778" s="206" t="s">
        <v>744</v>
      </c>
      <c r="F778" s="207" t="s">
        <v>745</v>
      </c>
      <c r="G778" s="208" t="s">
        <v>155</v>
      </c>
      <c r="H778" s="209">
        <v>60.840000000000003</v>
      </c>
      <c r="I778" s="210"/>
      <c r="J778" s="211">
        <f>ROUND(I778*H778,2)</f>
        <v>0</v>
      </c>
      <c r="K778" s="207" t="s">
        <v>138</v>
      </c>
      <c r="L778" s="45"/>
      <c r="M778" s="212" t="s">
        <v>19</v>
      </c>
      <c r="N778" s="213" t="s">
        <v>43</v>
      </c>
      <c r="O778" s="85"/>
      <c r="P778" s="214">
        <f>O778*H778</f>
        <v>0</v>
      </c>
      <c r="Q778" s="214">
        <v>0</v>
      </c>
      <c r="R778" s="214">
        <f>Q778*H778</f>
        <v>0</v>
      </c>
      <c r="S778" s="214">
        <v>0.017250000000000001</v>
      </c>
      <c r="T778" s="215">
        <f>S778*H778</f>
        <v>1.0494900000000003</v>
      </c>
      <c r="U778" s="39"/>
      <c r="V778" s="39"/>
      <c r="W778" s="39"/>
      <c r="X778" s="39"/>
      <c r="Y778" s="39"/>
      <c r="Z778" s="39"/>
      <c r="AA778" s="39"/>
      <c r="AB778" s="39"/>
      <c r="AC778" s="39"/>
      <c r="AD778" s="39"/>
      <c r="AE778" s="39"/>
      <c r="AR778" s="216" t="s">
        <v>333</v>
      </c>
      <c r="AT778" s="216" t="s">
        <v>134</v>
      </c>
      <c r="AU778" s="216" t="s">
        <v>81</v>
      </c>
      <c r="AY778" s="18" t="s">
        <v>132</v>
      </c>
      <c r="BE778" s="217">
        <f>IF(N778="základní",J778,0)</f>
        <v>0</v>
      </c>
      <c r="BF778" s="217">
        <f>IF(N778="snížená",J778,0)</f>
        <v>0</v>
      </c>
      <c r="BG778" s="217">
        <f>IF(N778="zákl. přenesená",J778,0)</f>
        <v>0</v>
      </c>
      <c r="BH778" s="217">
        <f>IF(N778="sníž. přenesená",J778,0)</f>
        <v>0</v>
      </c>
      <c r="BI778" s="217">
        <f>IF(N778="nulová",J778,0)</f>
        <v>0</v>
      </c>
      <c r="BJ778" s="18" t="s">
        <v>77</v>
      </c>
      <c r="BK778" s="217">
        <f>ROUND(I778*H778,2)</f>
        <v>0</v>
      </c>
      <c r="BL778" s="18" t="s">
        <v>333</v>
      </c>
      <c r="BM778" s="216" t="s">
        <v>746</v>
      </c>
    </row>
    <row r="779" s="2" customFormat="1">
      <c r="A779" s="39"/>
      <c r="B779" s="40"/>
      <c r="C779" s="41"/>
      <c r="D779" s="218" t="s">
        <v>140</v>
      </c>
      <c r="E779" s="41"/>
      <c r="F779" s="219" t="s">
        <v>747</v>
      </c>
      <c r="G779" s="41"/>
      <c r="H779" s="41"/>
      <c r="I779" s="220"/>
      <c r="J779" s="41"/>
      <c r="K779" s="41"/>
      <c r="L779" s="45"/>
      <c r="M779" s="221"/>
      <c r="N779" s="222"/>
      <c r="O779" s="85"/>
      <c r="P779" s="85"/>
      <c r="Q779" s="85"/>
      <c r="R779" s="85"/>
      <c r="S779" s="85"/>
      <c r="T779" s="86"/>
      <c r="U779" s="39"/>
      <c r="V779" s="39"/>
      <c r="W779" s="39"/>
      <c r="X779" s="39"/>
      <c r="Y779" s="39"/>
      <c r="Z779" s="39"/>
      <c r="AA779" s="39"/>
      <c r="AB779" s="39"/>
      <c r="AC779" s="39"/>
      <c r="AD779" s="39"/>
      <c r="AE779" s="39"/>
      <c r="AT779" s="18" t="s">
        <v>140</v>
      </c>
      <c r="AU779" s="18" t="s">
        <v>81</v>
      </c>
    </row>
    <row r="780" s="13" customFormat="1">
      <c r="A780" s="13"/>
      <c r="B780" s="223"/>
      <c r="C780" s="224"/>
      <c r="D780" s="225" t="s">
        <v>142</v>
      </c>
      <c r="E780" s="226" t="s">
        <v>19</v>
      </c>
      <c r="F780" s="227" t="s">
        <v>748</v>
      </c>
      <c r="G780" s="224"/>
      <c r="H780" s="226" t="s">
        <v>19</v>
      </c>
      <c r="I780" s="228"/>
      <c r="J780" s="224"/>
      <c r="K780" s="224"/>
      <c r="L780" s="229"/>
      <c r="M780" s="230"/>
      <c r="N780" s="231"/>
      <c r="O780" s="231"/>
      <c r="P780" s="231"/>
      <c r="Q780" s="231"/>
      <c r="R780" s="231"/>
      <c r="S780" s="231"/>
      <c r="T780" s="232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233" t="s">
        <v>142</v>
      </c>
      <c r="AU780" s="233" t="s">
        <v>81</v>
      </c>
      <c r="AV780" s="13" t="s">
        <v>77</v>
      </c>
      <c r="AW780" s="13" t="s">
        <v>33</v>
      </c>
      <c r="AX780" s="13" t="s">
        <v>72</v>
      </c>
      <c r="AY780" s="233" t="s">
        <v>132</v>
      </c>
    </row>
    <row r="781" s="14" customFormat="1">
      <c r="A781" s="14"/>
      <c r="B781" s="234"/>
      <c r="C781" s="235"/>
      <c r="D781" s="225" t="s">
        <v>142</v>
      </c>
      <c r="E781" s="236" t="s">
        <v>19</v>
      </c>
      <c r="F781" s="237" t="s">
        <v>749</v>
      </c>
      <c r="G781" s="235"/>
      <c r="H781" s="238">
        <v>60.840000000000003</v>
      </c>
      <c r="I781" s="239"/>
      <c r="J781" s="235"/>
      <c r="K781" s="235"/>
      <c r="L781" s="240"/>
      <c r="M781" s="241"/>
      <c r="N781" s="242"/>
      <c r="O781" s="242"/>
      <c r="P781" s="242"/>
      <c r="Q781" s="242"/>
      <c r="R781" s="242"/>
      <c r="S781" s="242"/>
      <c r="T781" s="243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44" t="s">
        <v>142</v>
      </c>
      <c r="AU781" s="244" t="s">
        <v>81</v>
      </c>
      <c r="AV781" s="14" t="s">
        <v>81</v>
      </c>
      <c r="AW781" s="14" t="s">
        <v>33</v>
      </c>
      <c r="AX781" s="14" t="s">
        <v>72</v>
      </c>
      <c r="AY781" s="244" t="s">
        <v>132</v>
      </c>
    </row>
    <row r="782" s="15" customFormat="1">
      <c r="A782" s="15"/>
      <c r="B782" s="245"/>
      <c r="C782" s="246"/>
      <c r="D782" s="225" t="s">
        <v>142</v>
      </c>
      <c r="E782" s="247" t="s">
        <v>19</v>
      </c>
      <c r="F782" s="248" t="s">
        <v>152</v>
      </c>
      <c r="G782" s="246"/>
      <c r="H782" s="249">
        <v>60.840000000000003</v>
      </c>
      <c r="I782" s="250"/>
      <c r="J782" s="246"/>
      <c r="K782" s="246"/>
      <c r="L782" s="251"/>
      <c r="M782" s="252"/>
      <c r="N782" s="253"/>
      <c r="O782" s="253"/>
      <c r="P782" s="253"/>
      <c r="Q782" s="253"/>
      <c r="R782" s="253"/>
      <c r="S782" s="253"/>
      <c r="T782" s="254"/>
      <c r="U782" s="15"/>
      <c r="V782" s="15"/>
      <c r="W782" s="15"/>
      <c r="X782" s="15"/>
      <c r="Y782" s="15"/>
      <c r="Z782" s="15"/>
      <c r="AA782" s="15"/>
      <c r="AB782" s="15"/>
      <c r="AC782" s="15"/>
      <c r="AD782" s="15"/>
      <c r="AE782" s="15"/>
      <c r="AT782" s="255" t="s">
        <v>142</v>
      </c>
      <c r="AU782" s="255" t="s">
        <v>81</v>
      </c>
      <c r="AV782" s="15" t="s">
        <v>87</v>
      </c>
      <c r="AW782" s="15" t="s">
        <v>33</v>
      </c>
      <c r="AX782" s="15" t="s">
        <v>77</v>
      </c>
      <c r="AY782" s="255" t="s">
        <v>132</v>
      </c>
    </row>
    <row r="783" s="2" customFormat="1" ht="37.8" customHeight="1">
      <c r="A783" s="39"/>
      <c r="B783" s="40"/>
      <c r="C783" s="205" t="s">
        <v>750</v>
      </c>
      <c r="D783" s="205" t="s">
        <v>134</v>
      </c>
      <c r="E783" s="206" t="s">
        <v>751</v>
      </c>
      <c r="F783" s="207" t="s">
        <v>752</v>
      </c>
      <c r="G783" s="208" t="s">
        <v>155</v>
      </c>
      <c r="H783" s="209">
        <v>78.75</v>
      </c>
      <c r="I783" s="210"/>
      <c r="J783" s="211">
        <f>ROUND(I783*H783,2)</f>
        <v>0</v>
      </c>
      <c r="K783" s="207" t="s">
        <v>138</v>
      </c>
      <c r="L783" s="45"/>
      <c r="M783" s="212" t="s">
        <v>19</v>
      </c>
      <c r="N783" s="213" t="s">
        <v>43</v>
      </c>
      <c r="O783" s="85"/>
      <c r="P783" s="214">
        <f>O783*H783</f>
        <v>0</v>
      </c>
      <c r="Q783" s="214">
        <v>0.00010000000000000001</v>
      </c>
      <c r="R783" s="214">
        <f>Q783*H783</f>
        <v>0.0078750000000000001</v>
      </c>
      <c r="S783" s="214">
        <v>0</v>
      </c>
      <c r="T783" s="215">
        <f>S783*H783</f>
        <v>0</v>
      </c>
      <c r="U783" s="39"/>
      <c r="V783" s="39"/>
      <c r="W783" s="39"/>
      <c r="X783" s="39"/>
      <c r="Y783" s="39"/>
      <c r="Z783" s="39"/>
      <c r="AA783" s="39"/>
      <c r="AB783" s="39"/>
      <c r="AC783" s="39"/>
      <c r="AD783" s="39"/>
      <c r="AE783" s="39"/>
      <c r="AR783" s="216" t="s">
        <v>333</v>
      </c>
      <c r="AT783" s="216" t="s">
        <v>134</v>
      </c>
      <c r="AU783" s="216" t="s">
        <v>81</v>
      </c>
      <c r="AY783" s="18" t="s">
        <v>132</v>
      </c>
      <c r="BE783" s="217">
        <f>IF(N783="základní",J783,0)</f>
        <v>0</v>
      </c>
      <c r="BF783" s="217">
        <f>IF(N783="snížená",J783,0)</f>
        <v>0</v>
      </c>
      <c r="BG783" s="217">
        <f>IF(N783="zákl. přenesená",J783,0)</f>
        <v>0</v>
      </c>
      <c r="BH783" s="217">
        <f>IF(N783="sníž. přenesená",J783,0)</f>
        <v>0</v>
      </c>
      <c r="BI783" s="217">
        <f>IF(N783="nulová",J783,0)</f>
        <v>0</v>
      </c>
      <c r="BJ783" s="18" t="s">
        <v>77</v>
      </c>
      <c r="BK783" s="217">
        <f>ROUND(I783*H783,2)</f>
        <v>0</v>
      </c>
      <c r="BL783" s="18" t="s">
        <v>333</v>
      </c>
      <c r="BM783" s="216" t="s">
        <v>753</v>
      </c>
    </row>
    <row r="784" s="2" customFormat="1">
      <c r="A784" s="39"/>
      <c r="B784" s="40"/>
      <c r="C784" s="41"/>
      <c r="D784" s="218" t="s">
        <v>140</v>
      </c>
      <c r="E784" s="41"/>
      <c r="F784" s="219" t="s">
        <v>754</v>
      </c>
      <c r="G784" s="41"/>
      <c r="H784" s="41"/>
      <c r="I784" s="220"/>
      <c r="J784" s="41"/>
      <c r="K784" s="41"/>
      <c r="L784" s="45"/>
      <c r="M784" s="221"/>
      <c r="N784" s="222"/>
      <c r="O784" s="85"/>
      <c r="P784" s="85"/>
      <c r="Q784" s="85"/>
      <c r="R784" s="85"/>
      <c r="S784" s="85"/>
      <c r="T784" s="86"/>
      <c r="U784" s="39"/>
      <c r="V784" s="39"/>
      <c r="W784" s="39"/>
      <c r="X784" s="39"/>
      <c r="Y784" s="39"/>
      <c r="Z784" s="39"/>
      <c r="AA784" s="39"/>
      <c r="AB784" s="39"/>
      <c r="AC784" s="39"/>
      <c r="AD784" s="39"/>
      <c r="AE784" s="39"/>
      <c r="AT784" s="18" t="s">
        <v>140</v>
      </c>
      <c r="AU784" s="18" t="s">
        <v>81</v>
      </c>
    </row>
    <row r="785" s="13" customFormat="1">
      <c r="A785" s="13"/>
      <c r="B785" s="223"/>
      <c r="C785" s="224"/>
      <c r="D785" s="225" t="s">
        <v>142</v>
      </c>
      <c r="E785" s="226" t="s">
        <v>19</v>
      </c>
      <c r="F785" s="227" t="s">
        <v>755</v>
      </c>
      <c r="G785" s="224"/>
      <c r="H785" s="226" t="s">
        <v>19</v>
      </c>
      <c r="I785" s="228"/>
      <c r="J785" s="224"/>
      <c r="K785" s="224"/>
      <c r="L785" s="229"/>
      <c r="M785" s="230"/>
      <c r="N785" s="231"/>
      <c r="O785" s="231"/>
      <c r="P785" s="231"/>
      <c r="Q785" s="231"/>
      <c r="R785" s="231"/>
      <c r="S785" s="231"/>
      <c r="T785" s="232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33" t="s">
        <v>142</v>
      </c>
      <c r="AU785" s="233" t="s">
        <v>81</v>
      </c>
      <c r="AV785" s="13" t="s">
        <v>77</v>
      </c>
      <c r="AW785" s="13" t="s">
        <v>33</v>
      </c>
      <c r="AX785" s="13" t="s">
        <v>72</v>
      </c>
      <c r="AY785" s="233" t="s">
        <v>132</v>
      </c>
    </row>
    <row r="786" s="14" customFormat="1">
      <c r="A786" s="14"/>
      <c r="B786" s="234"/>
      <c r="C786" s="235"/>
      <c r="D786" s="225" t="s">
        <v>142</v>
      </c>
      <c r="E786" s="236" t="s">
        <v>19</v>
      </c>
      <c r="F786" s="237" t="s">
        <v>756</v>
      </c>
      <c r="G786" s="235"/>
      <c r="H786" s="238">
        <v>78.75</v>
      </c>
      <c r="I786" s="239"/>
      <c r="J786" s="235"/>
      <c r="K786" s="235"/>
      <c r="L786" s="240"/>
      <c r="M786" s="241"/>
      <c r="N786" s="242"/>
      <c r="O786" s="242"/>
      <c r="P786" s="242"/>
      <c r="Q786" s="242"/>
      <c r="R786" s="242"/>
      <c r="S786" s="242"/>
      <c r="T786" s="243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44" t="s">
        <v>142</v>
      </c>
      <c r="AU786" s="244" t="s">
        <v>81</v>
      </c>
      <c r="AV786" s="14" t="s">
        <v>81</v>
      </c>
      <c r="AW786" s="14" t="s">
        <v>33</v>
      </c>
      <c r="AX786" s="14" t="s">
        <v>72</v>
      </c>
      <c r="AY786" s="244" t="s">
        <v>132</v>
      </c>
    </row>
    <row r="787" s="15" customFormat="1">
      <c r="A787" s="15"/>
      <c r="B787" s="245"/>
      <c r="C787" s="246"/>
      <c r="D787" s="225" t="s">
        <v>142</v>
      </c>
      <c r="E787" s="247" t="s">
        <v>19</v>
      </c>
      <c r="F787" s="248" t="s">
        <v>152</v>
      </c>
      <c r="G787" s="246"/>
      <c r="H787" s="249">
        <v>78.75</v>
      </c>
      <c r="I787" s="250"/>
      <c r="J787" s="246"/>
      <c r="K787" s="246"/>
      <c r="L787" s="251"/>
      <c r="M787" s="252"/>
      <c r="N787" s="253"/>
      <c r="O787" s="253"/>
      <c r="P787" s="253"/>
      <c r="Q787" s="253"/>
      <c r="R787" s="253"/>
      <c r="S787" s="253"/>
      <c r="T787" s="254"/>
      <c r="U787" s="15"/>
      <c r="V787" s="15"/>
      <c r="W787" s="15"/>
      <c r="X787" s="15"/>
      <c r="Y787" s="15"/>
      <c r="Z787" s="15"/>
      <c r="AA787" s="15"/>
      <c r="AB787" s="15"/>
      <c r="AC787" s="15"/>
      <c r="AD787" s="15"/>
      <c r="AE787" s="15"/>
      <c r="AT787" s="255" t="s">
        <v>142</v>
      </c>
      <c r="AU787" s="255" t="s">
        <v>81</v>
      </c>
      <c r="AV787" s="15" t="s">
        <v>87</v>
      </c>
      <c r="AW787" s="15" t="s">
        <v>33</v>
      </c>
      <c r="AX787" s="15" t="s">
        <v>77</v>
      </c>
      <c r="AY787" s="255" t="s">
        <v>132</v>
      </c>
    </row>
    <row r="788" s="2" customFormat="1" ht="44.25" customHeight="1">
      <c r="A788" s="39"/>
      <c r="B788" s="40"/>
      <c r="C788" s="205" t="s">
        <v>757</v>
      </c>
      <c r="D788" s="205" t="s">
        <v>134</v>
      </c>
      <c r="E788" s="206" t="s">
        <v>758</v>
      </c>
      <c r="F788" s="207" t="s">
        <v>759</v>
      </c>
      <c r="G788" s="208" t="s">
        <v>302</v>
      </c>
      <c r="H788" s="209">
        <v>87.5</v>
      </c>
      <c r="I788" s="210"/>
      <c r="J788" s="211">
        <f>ROUND(I788*H788,2)</f>
        <v>0</v>
      </c>
      <c r="K788" s="207" t="s">
        <v>138</v>
      </c>
      <c r="L788" s="45"/>
      <c r="M788" s="212" t="s">
        <v>19</v>
      </c>
      <c r="N788" s="213" t="s">
        <v>43</v>
      </c>
      <c r="O788" s="85"/>
      <c r="P788" s="214">
        <f>O788*H788</f>
        <v>0</v>
      </c>
      <c r="Q788" s="214">
        <v>0.0066299999999999996</v>
      </c>
      <c r="R788" s="214">
        <f>Q788*H788</f>
        <v>0.580125</v>
      </c>
      <c r="S788" s="214">
        <v>0</v>
      </c>
      <c r="T788" s="215">
        <f>S788*H788</f>
        <v>0</v>
      </c>
      <c r="U788" s="39"/>
      <c r="V788" s="39"/>
      <c r="W788" s="39"/>
      <c r="X788" s="39"/>
      <c r="Y788" s="39"/>
      <c r="Z788" s="39"/>
      <c r="AA788" s="39"/>
      <c r="AB788" s="39"/>
      <c r="AC788" s="39"/>
      <c r="AD788" s="39"/>
      <c r="AE788" s="39"/>
      <c r="AR788" s="216" t="s">
        <v>333</v>
      </c>
      <c r="AT788" s="216" t="s">
        <v>134</v>
      </c>
      <c r="AU788" s="216" t="s">
        <v>81</v>
      </c>
      <c r="AY788" s="18" t="s">
        <v>132</v>
      </c>
      <c r="BE788" s="217">
        <f>IF(N788="základní",J788,0)</f>
        <v>0</v>
      </c>
      <c r="BF788" s="217">
        <f>IF(N788="snížená",J788,0)</f>
        <v>0</v>
      </c>
      <c r="BG788" s="217">
        <f>IF(N788="zákl. přenesená",J788,0)</f>
        <v>0</v>
      </c>
      <c r="BH788" s="217">
        <f>IF(N788="sníž. přenesená",J788,0)</f>
        <v>0</v>
      </c>
      <c r="BI788" s="217">
        <f>IF(N788="nulová",J788,0)</f>
        <v>0</v>
      </c>
      <c r="BJ788" s="18" t="s">
        <v>77</v>
      </c>
      <c r="BK788" s="217">
        <f>ROUND(I788*H788,2)</f>
        <v>0</v>
      </c>
      <c r="BL788" s="18" t="s">
        <v>333</v>
      </c>
      <c r="BM788" s="216" t="s">
        <v>760</v>
      </c>
    </row>
    <row r="789" s="2" customFormat="1">
      <c r="A789" s="39"/>
      <c r="B789" s="40"/>
      <c r="C789" s="41"/>
      <c r="D789" s="218" t="s">
        <v>140</v>
      </c>
      <c r="E789" s="41"/>
      <c r="F789" s="219" t="s">
        <v>761</v>
      </c>
      <c r="G789" s="41"/>
      <c r="H789" s="41"/>
      <c r="I789" s="220"/>
      <c r="J789" s="41"/>
      <c r="K789" s="41"/>
      <c r="L789" s="45"/>
      <c r="M789" s="221"/>
      <c r="N789" s="222"/>
      <c r="O789" s="85"/>
      <c r="P789" s="85"/>
      <c r="Q789" s="85"/>
      <c r="R789" s="85"/>
      <c r="S789" s="85"/>
      <c r="T789" s="86"/>
      <c r="U789" s="39"/>
      <c r="V789" s="39"/>
      <c r="W789" s="39"/>
      <c r="X789" s="39"/>
      <c r="Y789" s="39"/>
      <c r="Z789" s="39"/>
      <c r="AA789" s="39"/>
      <c r="AB789" s="39"/>
      <c r="AC789" s="39"/>
      <c r="AD789" s="39"/>
      <c r="AE789" s="39"/>
      <c r="AT789" s="18" t="s">
        <v>140</v>
      </c>
      <c r="AU789" s="18" t="s">
        <v>81</v>
      </c>
    </row>
    <row r="790" s="13" customFormat="1">
      <c r="A790" s="13"/>
      <c r="B790" s="223"/>
      <c r="C790" s="224"/>
      <c r="D790" s="225" t="s">
        <v>142</v>
      </c>
      <c r="E790" s="226" t="s">
        <v>19</v>
      </c>
      <c r="F790" s="227" t="s">
        <v>762</v>
      </c>
      <c r="G790" s="224"/>
      <c r="H790" s="226" t="s">
        <v>19</v>
      </c>
      <c r="I790" s="228"/>
      <c r="J790" s="224"/>
      <c r="K790" s="224"/>
      <c r="L790" s="229"/>
      <c r="M790" s="230"/>
      <c r="N790" s="231"/>
      <c r="O790" s="231"/>
      <c r="P790" s="231"/>
      <c r="Q790" s="231"/>
      <c r="R790" s="231"/>
      <c r="S790" s="231"/>
      <c r="T790" s="232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33" t="s">
        <v>142</v>
      </c>
      <c r="AU790" s="233" t="s">
        <v>81</v>
      </c>
      <c r="AV790" s="13" t="s">
        <v>77</v>
      </c>
      <c r="AW790" s="13" t="s">
        <v>33</v>
      </c>
      <c r="AX790" s="13" t="s">
        <v>72</v>
      </c>
      <c r="AY790" s="233" t="s">
        <v>132</v>
      </c>
    </row>
    <row r="791" s="14" customFormat="1">
      <c r="A791" s="14"/>
      <c r="B791" s="234"/>
      <c r="C791" s="235"/>
      <c r="D791" s="225" t="s">
        <v>142</v>
      </c>
      <c r="E791" s="236" t="s">
        <v>19</v>
      </c>
      <c r="F791" s="237" t="s">
        <v>763</v>
      </c>
      <c r="G791" s="235"/>
      <c r="H791" s="238">
        <v>87.5</v>
      </c>
      <c r="I791" s="239"/>
      <c r="J791" s="235"/>
      <c r="K791" s="235"/>
      <c r="L791" s="240"/>
      <c r="M791" s="241"/>
      <c r="N791" s="242"/>
      <c r="O791" s="242"/>
      <c r="P791" s="242"/>
      <c r="Q791" s="242"/>
      <c r="R791" s="242"/>
      <c r="S791" s="242"/>
      <c r="T791" s="243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44" t="s">
        <v>142</v>
      </c>
      <c r="AU791" s="244" t="s">
        <v>81</v>
      </c>
      <c r="AV791" s="14" t="s">
        <v>81</v>
      </c>
      <c r="AW791" s="14" t="s">
        <v>33</v>
      </c>
      <c r="AX791" s="14" t="s">
        <v>72</v>
      </c>
      <c r="AY791" s="244" t="s">
        <v>132</v>
      </c>
    </row>
    <row r="792" s="15" customFormat="1">
      <c r="A792" s="15"/>
      <c r="B792" s="245"/>
      <c r="C792" s="246"/>
      <c r="D792" s="225" t="s">
        <v>142</v>
      </c>
      <c r="E792" s="247" t="s">
        <v>19</v>
      </c>
      <c r="F792" s="248" t="s">
        <v>152</v>
      </c>
      <c r="G792" s="246"/>
      <c r="H792" s="249">
        <v>87.5</v>
      </c>
      <c r="I792" s="250"/>
      <c r="J792" s="246"/>
      <c r="K792" s="246"/>
      <c r="L792" s="251"/>
      <c r="M792" s="252"/>
      <c r="N792" s="253"/>
      <c r="O792" s="253"/>
      <c r="P792" s="253"/>
      <c r="Q792" s="253"/>
      <c r="R792" s="253"/>
      <c r="S792" s="253"/>
      <c r="T792" s="254"/>
      <c r="U792" s="15"/>
      <c r="V792" s="15"/>
      <c r="W792" s="15"/>
      <c r="X792" s="15"/>
      <c r="Y792" s="15"/>
      <c r="Z792" s="15"/>
      <c r="AA792" s="15"/>
      <c r="AB792" s="15"/>
      <c r="AC792" s="15"/>
      <c r="AD792" s="15"/>
      <c r="AE792" s="15"/>
      <c r="AT792" s="255" t="s">
        <v>142</v>
      </c>
      <c r="AU792" s="255" t="s">
        <v>81</v>
      </c>
      <c r="AV792" s="15" t="s">
        <v>87</v>
      </c>
      <c r="AW792" s="15" t="s">
        <v>33</v>
      </c>
      <c r="AX792" s="15" t="s">
        <v>77</v>
      </c>
      <c r="AY792" s="255" t="s">
        <v>132</v>
      </c>
    </row>
    <row r="793" s="2" customFormat="1" ht="44.25" customHeight="1">
      <c r="A793" s="39"/>
      <c r="B793" s="40"/>
      <c r="C793" s="205" t="s">
        <v>764</v>
      </c>
      <c r="D793" s="205" t="s">
        <v>134</v>
      </c>
      <c r="E793" s="206" t="s">
        <v>765</v>
      </c>
      <c r="F793" s="207" t="s">
        <v>766</v>
      </c>
      <c r="G793" s="208" t="s">
        <v>302</v>
      </c>
      <c r="H793" s="209">
        <v>87.5</v>
      </c>
      <c r="I793" s="210"/>
      <c r="J793" s="211">
        <f>ROUND(I793*H793,2)</f>
        <v>0</v>
      </c>
      <c r="K793" s="207" t="s">
        <v>138</v>
      </c>
      <c r="L793" s="45"/>
      <c r="M793" s="212" t="s">
        <v>19</v>
      </c>
      <c r="N793" s="213" t="s">
        <v>43</v>
      </c>
      <c r="O793" s="85"/>
      <c r="P793" s="214">
        <f>O793*H793</f>
        <v>0</v>
      </c>
      <c r="Q793" s="214">
        <v>1.0000000000000001E-05</v>
      </c>
      <c r="R793" s="214">
        <f>Q793*H793</f>
        <v>0.00087500000000000002</v>
      </c>
      <c r="S793" s="214">
        <v>0</v>
      </c>
      <c r="T793" s="215">
        <f>S793*H793</f>
        <v>0</v>
      </c>
      <c r="U793" s="39"/>
      <c r="V793" s="39"/>
      <c r="W793" s="39"/>
      <c r="X793" s="39"/>
      <c r="Y793" s="39"/>
      <c r="Z793" s="39"/>
      <c r="AA793" s="39"/>
      <c r="AB793" s="39"/>
      <c r="AC793" s="39"/>
      <c r="AD793" s="39"/>
      <c r="AE793" s="39"/>
      <c r="AR793" s="216" t="s">
        <v>333</v>
      </c>
      <c r="AT793" s="216" t="s">
        <v>134</v>
      </c>
      <c r="AU793" s="216" t="s">
        <v>81</v>
      </c>
      <c r="AY793" s="18" t="s">
        <v>132</v>
      </c>
      <c r="BE793" s="217">
        <f>IF(N793="základní",J793,0)</f>
        <v>0</v>
      </c>
      <c r="BF793" s="217">
        <f>IF(N793="snížená",J793,0)</f>
        <v>0</v>
      </c>
      <c r="BG793" s="217">
        <f>IF(N793="zákl. přenesená",J793,0)</f>
        <v>0</v>
      </c>
      <c r="BH793" s="217">
        <f>IF(N793="sníž. přenesená",J793,0)</f>
        <v>0</v>
      </c>
      <c r="BI793" s="217">
        <f>IF(N793="nulová",J793,0)</f>
        <v>0</v>
      </c>
      <c r="BJ793" s="18" t="s">
        <v>77</v>
      </c>
      <c r="BK793" s="217">
        <f>ROUND(I793*H793,2)</f>
        <v>0</v>
      </c>
      <c r="BL793" s="18" t="s">
        <v>333</v>
      </c>
      <c r="BM793" s="216" t="s">
        <v>767</v>
      </c>
    </row>
    <row r="794" s="2" customFormat="1">
      <c r="A794" s="39"/>
      <c r="B794" s="40"/>
      <c r="C794" s="41"/>
      <c r="D794" s="218" t="s">
        <v>140</v>
      </c>
      <c r="E794" s="41"/>
      <c r="F794" s="219" t="s">
        <v>768</v>
      </c>
      <c r="G794" s="41"/>
      <c r="H794" s="41"/>
      <c r="I794" s="220"/>
      <c r="J794" s="41"/>
      <c r="K794" s="41"/>
      <c r="L794" s="45"/>
      <c r="M794" s="221"/>
      <c r="N794" s="222"/>
      <c r="O794" s="85"/>
      <c r="P794" s="85"/>
      <c r="Q794" s="85"/>
      <c r="R794" s="85"/>
      <c r="S794" s="85"/>
      <c r="T794" s="86"/>
      <c r="U794" s="39"/>
      <c r="V794" s="39"/>
      <c r="W794" s="39"/>
      <c r="X794" s="39"/>
      <c r="Y794" s="39"/>
      <c r="Z794" s="39"/>
      <c r="AA794" s="39"/>
      <c r="AB794" s="39"/>
      <c r="AC794" s="39"/>
      <c r="AD794" s="39"/>
      <c r="AE794" s="39"/>
      <c r="AT794" s="18" t="s">
        <v>140</v>
      </c>
      <c r="AU794" s="18" t="s">
        <v>81</v>
      </c>
    </row>
    <row r="795" s="2" customFormat="1" ht="55.5" customHeight="1">
      <c r="A795" s="39"/>
      <c r="B795" s="40"/>
      <c r="C795" s="205" t="s">
        <v>769</v>
      </c>
      <c r="D795" s="205" t="s">
        <v>134</v>
      </c>
      <c r="E795" s="206" t="s">
        <v>770</v>
      </c>
      <c r="F795" s="207" t="s">
        <v>771</v>
      </c>
      <c r="G795" s="208" t="s">
        <v>255</v>
      </c>
      <c r="H795" s="209">
        <v>7</v>
      </c>
      <c r="I795" s="210"/>
      <c r="J795" s="211">
        <f>ROUND(I795*H795,2)</f>
        <v>0</v>
      </c>
      <c r="K795" s="207" t="s">
        <v>138</v>
      </c>
      <c r="L795" s="45"/>
      <c r="M795" s="212" t="s">
        <v>19</v>
      </c>
      <c r="N795" s="213" t="s">
        <v>43</v>
      </c>
      <c r="O795" s="85"/>
      <c r="P795" s="214">
        <f>O795*H795</f>
        <v>0</v>
      </c>
      <c r="Q795" s="214">
        <v>0.00064000000000000005</v>
      </c>
      <c r="R795" s="214">
        <f>Q795*H795</f>
        <v>0.0044800000000000005</v>
      </c>
      <c r="S795" s="214">
        <v>0.0022000000000000001</v>
      </c>
      <c r="T795" s="215">
        <f>S795*H795</f>
        <v>0.015400000000000001</v>
      </c>
      <c r="U795" s="39"/>
      <c r="V795" s="39"/>
      <c r="W795" s="39"/>
      <c r="X795" s="39"/>
      <c r="Y795" s="39"/>
      <c r="Z795" s="39"/>
      <c r="AA795" s="39"/>
      <c r="AB795" s="39"/>
      <c r="AC795" s="39"/>
      <c r="AD795" s="39"/>
      <c r="AE795" s="39"/>
      <c r="AR795" s="216" t="s">
        <v>333</v>
      </c>
      <c r="AT795" s="216" t="s">
        <v>134</v>
      </c>
      <c r="AU795" s="216" t="s">
        <v>81</v>
      </c>
      <c r="AY795" s="18" t="s">
        <v>132</v>
      </c>
      <c r="BE795" s="217">
        <f>IF(N795="základní",J795,0)</f>
        <v>0</v>
      </c>
      <c r="BF795" s="217">
        <f>IF(N795="snížená",J795,0)</f>
        <v>0</v>
      </c>
      <c r="BG795" s="217">
        <f>IF(N795="zákl. přenesená",J795,0)</f>
        <v>0</v>
      </c>
      <c r="BH795" s="217">
        <f>IF(N795="sníž. přenesená",J795,0)</f>
        <v>0</v>
      </c>
      <c r="BI795" s="217">
        <f>IF(N795="nulová",J795,0)</f>
        <v>0</v>
      </c>
      <c r="BJ795" s="18" t="s">
        <v>77</v>
      </c>
      <c r="BK795" s="217">
        <f>ROUND(I795*H795,2)</f>
        <v>0</v>
      </c>
      <c r="BL795" s="18" t="s">
        <v>333</v>
      </c>
      <c r="BM795" s="216" t="s">
        <v>772</v>
      </c>
    </row>
    <row r="796" s="2" customFormat="1">
      <c r="A796" s="39"/>
      <c r="B796" s="40"/>
      <c r="C796" s="41"/>
      <c r="D796" s="218" t="s">
        <v>140</v>
      </c>
      <c r="E796" s="41"/>
      <c r="F796" s="219" t="s">
        <v>773</v>
      </c>
      <c r="G796" s="41"/>
      <c r="H796" s="41"/>
      <c r="I796" s="220"/>
      <c r="J796" s="41"/>
      <c r="K796" s="41"/>
      <c r="L796" s="45"/>
      <c r="M796" s="221"/>
      <c r="N796" s="222"/>
      <c r="O796" s="85"/>
      <c r="P796" s="85"/>
      <c r="Q796" s="85"/>
      <c r="R796" s="85"/>
      <c r="S796" s="85"/>
      <c r="T796" s="86"/>
      <c r="U796" s="39"/>
      <c r="V796" s="39"/>
      <c r="W796" s="39"/>
      <c r="X796" s="39"/>
      <c r="Y796" s="39"/>
      <c r="Z796" s="39"/>
      <c r="AA796" s="39"/>
      <c r="AB796" s="39"/>
      <c r="AC796" s="39"/>
      <c r="AD796" s="39"/>
      <c r="AE796" s="39"/>
      <c r="AT796" s="18" t="s">
        <v>140</v>
      </c>
      <c r="AU796" s="18" t="s">
        <v>81</v>
      </c>
    </row>
    <row r="797" s="13" customFormat="1">
      <c r="A797" s="13"/>
      <c r="B797" s="223"/>
      <c r="C797" s="224"/>
      <c r="D797" s="225" t="s">
        <v>142</v>
      </c>
      <c r="E797" s="226" t="s">
        <v>19</v>
      </c>
      <c r="F797" s="227" t="s">
        <v>774</v>
      </c>
      <c r="G797" s="224"/>
      <c r="H797" s="226" t="s">
        <v>19</v>
      </c>
      <c r="I797" s="228"/>
      <c r="J797" s="224"/>
      <c r="K797" s="224"/>
      <c r="L797" s="229"/>
      <c r="M797" s="230"/>
      <c r="N797" s="231"/>
      <c r="O797" s="231"/>
      <c r="P797" s="231"/>
      <c r="Q797" s="231"/>
      <c r="R797" s="231"/>
      <c r="S797" s="231"/>
      <c r="T797" s="232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33" t="s">
        <v>142</v>
      </c>
      <c r="AU797" s="233" t="s">
        <v>81</v>
      </c>
      <c r="AV797" s="13" t="s">
        <v>77</v>
      </c>
      <c r="AW797" s="13" t="s">
        <v>33</v>
      </c>
      <c r="AX797" s="13" t="s">
        <v>72</v>
      </c>
      <c r="AY797" s="233" t="s">
        <v>132</v>
      </c>
    </row>
    <row r="798" s="14" customFormat="1">
      <c r="A798" s="14"/>
      <c r="B798" s="234"/>
      <c r="C798" s="235"/>
      <c r="D798" s="225" t="s">
        <v>142</v>
      </c>
      <c r="E798" s="236" t="s">
        <v>19</v>
      </c>
      <c r="F798" s="237" t="s">
        <v>551</v>
      </c>
      <c r="G798" s="235"/>
      <c r="H798" s="238">
        <v>7</v>
      </c>
      <c r="I798" s="239"/>
      <c r="J798" s="235"/>
      <c r="K798" s="235"/>
      <c r="L798" s="240"/>
      <c r="M798" s="241"/>
      <c r="N798" s="242"/>
      <c r="O798" s="242"/>
      <c r="P798" s="242"/>
      <c r="Q798" s="242"/>
      <c r="R798" s="242"/>
      <c r="S798" s="242"/>
      <c r="T798" s="243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44" t="s">
        <v>142</v>
      </c>
      <c r="AU798" s="244" t="s">
        <v>81</v>
      </c>
      <c r="AV798" s="14" t="s">
        <v>81</v>
      </c>
      <c r="AW798" s="14" t="s">
        <v>33</v>
      </c>
      <c r="AX798" s="14" t="s">
        <v>72</v>
      </c>
      <c r="AY798" s="244" t="s">
        <v>132</v>
      </c>
    </row>
    <row r="799" s="15" customFormat="1">
      <c r="A799" s="15"/>
      <c r="B799" s="245"/>
      <c r="C799" s="246"/>
      <c r="D799" s="225" t="s">
        <v>142</v>
      </c>
      <c r="E799" s="247" t="s">
        <v>19</v>
      </c>
      <c r="F799" s="248" t="s">
        <v>152</v>
      </c>
      <c r="G799" s="246"/>
      <c r="H799" s="249">
        <v>7</v>
      </c>
      <c r="I799" s="250"/>
      <c r="J799" s="246"/>
      <c r="K799" s="246"/>
      <c r="L799" s="251"/>
      <c r="M799" s="252"/>
      <c r="N799" s="253"/>
      <c r="O799" s="253"/>
      <c r="P799" s="253"/>
      <c r="Q799" s="253"/>
      <c r="R799" s="253"/>
      <c r="S799" s="253"/>
      <c r="T799" s="254"/>
      <c r="U799" s="15"/>
      <c r="V799" s="15"/>
      <c r="W799" s="15"/>
      <c r="X799" s="15"/>
      <c r="Y799" s="15"/>
      <c r="Z799" s="15"/>
      <c r="AA799" s="15"/>
      <c r="AB799" s="15"/>
      <c r="AC799" s="15"/>
      <c r="AD799" s="15"/>
      <c r="AE799" s="15"/>
      <c r="AT799" s="255" t="s">
        <v>142</v>
      </c>
      <c r="AU799" s="255" t="s">
        <v>81</v>
      </c>
      <c r="AV799" s="15" t="s">
        <v>87</v>
      </c>
      <c r="AW799" s="15" t="s">
        <v>33</v>
      </c>
      <c r="AX799" s="15" t="s">
        <v>77</v>
      </c>
      <c r="AY799" s="255" t="s">
        <v>132</v>
      </c>
    </row>
    <row r="800" s="2" customFormat="1" ht="37.8" customHeight="1">
      <c r="A800" s="39"/>
      <c r="B800" s="40"/>
      <c r="C800" s="205" t="s">
        <v>775</v>
      </c>
      <c r="D800" s="205" t="s">
        <v>134</v>
      </c>
      <c r="E800" s="206" t="s">
        <v>776</v>
      </c>
      <c r="F800" s="207" t="s">
        <v>777</v>
      </c>
      <c r="G800" s="208" t="s">
        <v>155</v>
      </c>
      <c r="H800" s="209">
        <v>58.939999999999998</v>
      </c>
      <c r="I800" s="210"/>
      <c r="J800" s="211">
        <f>ROUND(I800*H800,2)</f>
        <v>0</v>
      </c>
      <c r="K800" s="207" t="s">
        <v>138</v>
      </c>
      <c r="L800" s="45"/>
      <c r="M800" s="212" t="s">
        <v>19</v>
      </c>
      <c r="N800" s="213" t="s">
        <v>43</v>
      </c>
      <c r="O800" s="85"/>
      <c r="P800" s="214">
        <f>O800*H800</f>
        <v>0</v>
      </c>
      <c r="Q800" s="214">
        <v>0.00125</v>
      </c>
      <c r="R800" s="214">
        <f>Q800*H800</f>
        <v>0.073675000000000004</v>
      </c>
      <c r="S800" s="214">
        <v>0</v>
      </c>
      <c r="T800" s="215">
        <f>S800*H800</f>
        <v>0</v>
      </c>
      <c r="U800" s="39"/>
      <c r="V800" s="39"/>
      <c r="W800" s="39"/>
      <c r="X800" s="39"/>
      <c r="Y800" s="39"/>
      <c r="Z800" s="39"/>
      <c r="AA800" s="39"/>
      <c r="AB800" s="39"/>
      <c r="AC800" s="39"/>
      <c r="AD800" s="39"/>
      <c r="AE800" s="39"/>
      <c r="AR800" s="216" t="s">
        <v>333</v>
      </c>
      <c r="AT800" s="216" t="s">
        <v>134</v>
      </c>
      <c r="AU800" s="216" t="s">
        <v>81</v>
      </c>
      <c r="AY800" s="18" t="s">
        <v>132</v>
      </c>
      <c r="BE800" s="217">
        <f>IF(N800="základní",J800,0)</f>
        <v>0</v>
      </c>
      <c r="BF800" s="217">
        <f>IF(N800="snížená",J800,0)</f>
        <v>0</v>
      </c>
      <c r="BG800" s="217">
        <f>IF(N800="zákl. přenesená",J800,0)</f>
        <v>0</v>
      </c>
      <c r="BH800" s="217">
        <f>IF(N800="sníž. přenesená",J800,0)</f>
        <v>0</v>
      </c>
      <c r="BI800" s="217">
        <f>IF(N800="nulová",J800,0)</f>
        <v>0</v>
      </c>
      <c r="BJ800" s="18" t="s">
        <v>77</v>
      </c>
      <c r="BK800" s="217">
        <f>ROUND(I800*H800,2)</f>
        <v>0</v>
      </c>
      <c r="BL800" s="18" t="s">
        <v>333</v>
      </c>
      <c r="BM800" s="216" t="s">
        <v>778</v>
      </c>
    </row>
    <row r="801" s="2" customFormat="1">
      <c r="A801" s="39"/>
      <c r="B801" s="40"/>
      <c r="C801" s="41"/>
      <c r="D801" s="218" t="s">
        <v>140</v>
      </c>
      <c r="E801" s="41"/>
      <c r="F801" s="219" t="s">
        <v>779</v>
      </c>
      <c r="G801" s="41"/>
      <c r="H801" s="41"/>
      <c r="I801" s="220"/>
      <c r="J801" s="41"/>
      <c r="K801" s="41"/>
      <c r="L801" s="45"/>
      <c r="M801" s="221"/>
      <c r="N801" s="222"/>
      <c r="O801" s="85"/>
      <c r="P801" s="85"/>
      <c r="Q801" s="85"/>
      <c r="R801" s="85"/>
      <c r="S801" s="85"/>
      <c r="T801" s="86"/>
      <c r="U801" s="39"/>
      <c r="V801" s="39"/>
      <c r="W801" s="39"/>
      <c r="X801" s="39"/>
      <c r="Y801" s="39"/>
      <c r="Z801" s="39"/>
      <c r="AA801" s="39"/>
      <c r="AB801" s="39"/>
      <c r="AC801" s="39"/>
      <c r="AD801" s="39"/>
      <c r="AE801" s="39"/>
      <c r="AT801" s="18" t="s">
        <v>140</v>
      </c>
      <c r="AU801" s="18" t="s">
        <v>81</v>
      </c>
    </row>
    <row r="802" s="13" customFormat="1">
      <c r="A802" s="13"/>
      <c r="B802" s="223"/>
      <c r="C802" s="224"/>
      <c r="D802" s="225" t="s">
        <v>142</v>
      </c>
      <c r="E802" s="226" t="s">
        <v>19</v>
      </c>
      <c r="F802" s="227" t="s">
        <v>780</v>
      </c>
      <c r="G802" s="224"/>
      <c r="H802" s="226" t="s">
        <v>19</v>
      </c>
      <c r="I802" s="228"/>
      <c r="J802" s="224"/>
      <c r="K802" s="224"/>
      <c r="L802" s="229"/>
      <c r="M802" s="230"/>
      <c r="N802" s="231"/>
      <c r="O802" s="231"/>
      <c r="P802" s="231"/>
      <c r="Q802" s="231"/>
      <c r="R802" s="231"/>
      <c r="S802" s="231"/>
      <c r="T802" s="232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33" t="s">
        <v>142</v>
      </c>
      <c r="AU802" s="233" t="s">
        <v>81</v>
      </c>
      <c r="AV802" s="13" t="s">
        <v>77</v>
      </c>
      <c r="AW802" s="13" t="s">
        <v>33</v>
      </c>
      <c r="AX802" s="13" t="s">
        <v>72</v>
      </c>
      <c r="AY802" s="233" t="s">
        <v>132</v>
      </c>
    </row>
    <row r="803" s="14" customFormat="1">
      <c r="A803" s="14"/>
      <c r="B803" s="234"/>
      <c r="C803" s="235"/>
      <c r="D803" s="225" t="s">
        <v>142</v>
      </c>
      <c r="E803" s="236" t="s">
        <v>19</v>
      </c>
      <c r="F803" s="237" t="s">
        <v>781</v>
      </c>
      <c r="G803" s="235"/>
      <c r="H803" s="238">
        <v>58.939999999999998</v>
      </c>
      <c r="I803" s="239"/>
      <c r="J803" s="235"/>
      <c r="K803" s="235"/>
      <c r="L803" s="240"/>
      <c r="M803" s="241"/>
      <c r="N803" s="242"/>
      <c r="O803" s="242"/>
      <c r="P803" s="242"/>
      <c r="Q803" s="242"/>
      <c r="R803" s="242"/>
      <c r="S803" s="242"/>
      <c r="T803" s="243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44" t="s">
        <v>142</v>
      </c>
      <c r="AU803" s="244" t="s">
        <v>81</v>
      </c>
      <c r="AV803" s="14" t="s">
        <v>81</v>
      </c>
      <c r="AW803" s="14" t="s">
        <v>33</v>
      </c>
      <c r="AX803" s="14" t="s">
        <v>72</v>
      </c>
      <c r="AY803" s="244" t="s">
        <v>132</v>
      </c>
    </row>
    <row r="804" s="15" customFormat="1">
      <c r="A804" s="15"/>
      <c r="B804" s="245"/>
      <c r="C804" s="246"/>
      <c r="D804" s="225" t="s">
        <v>142</v>
      </c>
      <c r="E804" s="247" t="s">
        <v>19</v>
      </c>
      <c r="F804" s="248" t="s">
        <v>152</v>
      </c>
      <c r="G804" s="246"/>
      <c r="H804" s="249">
        <v>58.939999999999998</v>
      </c>
      <c r="I804" s="250"/>
      <c r="J804" s="246"/>
      <c r="K804" s="246"/>
      <c r="L804" s="251"/>
      <c r="M804" s="252"/>
      <c r="N804" s="253"/>
      <c r="O804" s="253"/>
      <c r="P804" s="253"/>
      <c r="Q804" s="253"/>
      <c r="R804" s="253"/>
      <c r="S804" s="253"/>
      <c r="T804" s="254"/>
      <c r="U804" s="15"/>
      <c r="V804" s="15"/>
      <c r="W804" s="15"/>
      <c r="X804" s="15"/>
      <c r="Y804" s="15"/>
      <c r="Z804" s="15"/>
      <c r="AA804" s="15"/>
      <c r="AB804" s="15"/>
      <c r="AC804" s="15"/>
      <c r="AD804" s="15"/>
      <c r="AE804" s="15"/>
      <c r="AT804" s="255" t="s">
        <v>142</v>
      </c>
      <c r="AU804" s="255" t="s">
        <v>81</v>
      </c>
      <c r="AV804" s="15" t="s">
        <v>87</v>
      </c>
      <c r="AW804" s="15" t="s">
        <v>33</v>
      </c>
      <c r="AX804" s="15" t="s">
        <v>77</v>
      </c>
      <c r="AY804" s="255" t="s">
        <v>132</v>
      </c>
    </row>
    <row r="805" s="2" customFormat="1" ht="24.15" customHeight="1">
      <c r="A805" s="39"/>
      <c r="B805" s="40"/>
      <c r="C805" s="267" t="s">
        <v>782</v>
      </c>
      <c r="D805" s="267" t="s">
        <v>540</v>
      </c>
      <c r="E805" s="268" t="s">
        <v>783</v>
      </c>
      <c r="F805" s="269" t="s">
        <v>784</v>
      </c>
      <c r="G805" s="270" t="s">
        <v>155</v>
      </c>
      <c r="H805" s="271">
        <v>61.887</v>
      </c>
      <c r="I805" s="272"/>
      <c r="J805" s="273">
        <f>ROUND(I805*H805,2)</f>
        <v>0</v>
      </c>
      <c r="K805" s="269" t="s">
        <v>138</v>
      </c>
      <c r="L805" s="274"/>
      <c r="M805" s="275" t="s">
        <v>19</v>
      </c>
      <c r="N805" s="276" t="s">
        <v>43</v>
      </c>
      <c r="O805" s="85"/>
      <c r="P805" s="214">
        <f>O805*H805</f>
        <v>0</v>
      </c>
      <c r="Q805" s="214">
        <v>0.0080000000000000002</v>
      </c>
      <c r="R805" s="214">
        <f>Q805*H805</f>
        <v>0.49509600000000004</v>
      </c>
      <c r="S805" s="214">
        <v>0</v>
      </c>
      <c r="T805" s="215">
        <f>S805*H805</f>
        <v>0</v>
      </c>
      <c r="U805" s="39"/>
      <c r="V805" s="39"/>
      <c r="W805" s="39"/>
      <c r="X805" s="39"/>
      <c r="Y805" s="39"/>
      <c r="Z805" s="39"/>
      <c r="AA805" s="39"/>
      <c r="AB805" s="39"/>
      <c r="AC805" s="39"/>
      <c r="AD805" s="39"/>
      <c r="AE805" s="39"/>
      <c r="AR805" s="216" t="s">
        <v>452</v>
      </c>
      <c r="AT805" s="216" t="s">
        <v>540</v>
      </c>
      <c r="AU805" s="216" t="s">
        <v>81</v>
      </c>
      <c r="AY805" s="18" t="s">
        <v>132</v>
      </c>
      <c r="BE805" s="217">
        <f>IF(N805="základní",J805,0)</f>
        <v>0</v>
      </c>
      <c r="BF805" s="217">
        <f>IF(N805="snížená",J805,0)</f>
        <v>0</v>
      </c>
      <c r="BG805" s="217">
        <f>IF(N805="zákl. přenesená",J805,0)</f>
        <v>0</v>
      </c>
      <c r="BH805" s="217">
        <f>IF(N805="sníž. přenesená",J805,0)</f>
        <v>0</v>
      </c>
      <c r="BI805" s="217">
        <f>IF(N805="nulová",J805,0)</f>
        <v>0</v>
      </c>
      <c r="BJ805" s="18" t="s">
        <v>77</v>
      </c>
      <c r="BK805" s="217">
        <f>ROUND(I805*H805,2)</f>
        <v>0</v>
      </c>
      <c r="BL805" s="18" t="s">
        <v>333</v>
      </c>
      <c r="BM805" s="216" t="s">
        <v>785</v>
      </c>
    </row>
    <row r="806" s="14" customFormat="1">
      <c r="A806" s="14"/>
      <c r="B806" s="234"/>
      <c r="C806" s="235"/>
      <c r="D806" s="225" t="s">
        <v>142</v>
      </c>
      <c r="E806" s="236" t="s">
        <v>19</v>
      </c>
      <c r="F806" s="237" t="s">
        <v>781</v>
      </c>
      <c r="G806" s="235"/>
      <c r="H806" s="238">
        <v>58.939999999999998</v>
      </c>
      <c r="I806" s="239"/>
      <c r="J806" s="235"/>
      <c r="K806" s="235"/>
      <c r="L806" s="240"/>
      <c r="M806" s="241"/>
      <c r="N806" s="242"/>
      <c r="O806" s="242"/>
      <c r="P806" s="242"/>
      <c r="Q806" s="242"/>
      <c r="R806" s="242"/>
      <c r="S806" s="242"/>
      <c r="T806" s="243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44" t="s">
        <v>142</v>
      </c>
      <c r="AU806" s="244" t="s">
        <v>81</v>
      </c>
      <c r="AV806" s="14" t="s">
        <v>81</v>
      </c>
      <c r="AW806" s="14" t="s">
        <v>33</v>
      </c>
      <c r="AX806" s="14" t="s">
        <v>72</v>
      </c>
      <c r="AY806" s="244" t="s">
        <v>132</v>
      </c>
    </row>
    <row r="807" s="15" customFormat="1">
      <c r="A807" s="15"/>
      <c r="B807" s="245"/>
      <c r="C807" s="246"/>
      <c r="D807" s="225" t="s">
        <v>142</v>
      </c>
      <c r="E807" s="247" t="s">
        <v>19</v>
      </c>
      <c r="F807" s="248" t="s">
        <v>152</v>
      </c>
      <c r="G807" s="246"/>
      <c r="H807" s="249">
        <v>58.939999999999998</v>
      </c>
      <c r="I807" s="250"/>
      <c r="J807" s="246"/>
      <c r="K807" s="246"/>
      <c r="L807" s="251"/>
      <c r="M807" s="252"/>
      <c r="N807" s="253"/>
      <c r="O807" s="253"/>
      <c r="P807" s="253"/>
      <c r="Q807" s="253"/>
      <c r="R807" s="253"/>
      <c r="S807" s="253"/>
      <c r="T807" s="254"/>
      <c r="U807" s="15"/>
      <c r="V807" s="15"/>
      <c r="W807" s="15"/>
      <c r="X807" s="15"/>
      <c r="Y807" s="15"/>
      <c r="Z807" s="15"/>
      <c r="AA807" s="15"/>
      <c r="AB807" s="15"/>
      <c r="AC807" s="15"/>
      <c r="AD807" s="15"/>
      <c r="AE807" s="15"/>
      <c r="AT807" s="255" t="s">
        <v>142</v>
      </c>
      <c r="AU807" s="255" t="s">
        <v>81</v>
      </c>
      <c r="AV807" s="15" t="s">
        <v>87</v>
      </c>
      <c r="AW807" s="15" t="s">
        <v>33</v>
      </c>
      <c r="AX807" s="15" t="s">
        <v>77</v>
      </c>
      <c r="AY807" s="255" t="s">
        <v>132</v>
      </c>
    </row>
    <row r="808" s="14" customFormat="1">
      <c r="A808" s="14"/>
      <c r="B808" s="234"/>
      <c r="C808" s="235"/>
      <c r="D808" s="225" t="s">
        <v>142</v>
      </c>
      <c r="E808" s="235"/>
      <c r="F808" s="237" t="s">
        <v>786</v>
      </c>
      <c r="G808" s="235"/>
      <c r="H808" s="238">
        <v>61.887</v>
      </c>
      <c r="I808" s="239"/>
      <c r="J808" s="235"/>
      <c r="K808" s="235"/>
      <c r="L808" s="240"/>
      <c r="M808" s="241"/>
      <c r="N808" s="242"/>
      <c r="O808" s="242"/>
      <c r="P808" s="242"/>
      <c r="Q808" s="242"/>
      <c r="R808" s="242"/>
      <c r="S808" s="242"/>
      <c r="T808" s="243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44" t="s">
        <v>142</v>
      </c>
      <c r="AU808" s="244" t="s">
        <v>81</v>
      </c>
      <c r="AV808" s="14" t="s">
        <v>81</v>
      </c>
      <c r="AW808" s="14" t="s">
        <v>4</v>
      </c>
      <c r="AX808" s="14" t="s">
        <v>77</v>
      </c>
      <c r="AY808" s="244" t="s">
        <v>132</v>
      </c>
    </row>
    <row r="809" s="2" customFormat="1" ht="21.75" customHeight="1">
      <c r="A809" s="39"/>
      <c r="B809" s="40"/>
      <c r="C809" s="205" t="s">
        <v>787</v>
      </c>
      <c r="D809" s="205" t="s">
        <v>134</v>
      </c>
      <c r="E809" s="206" t="s">
        <v>788</v>
      </c>
      <c r="F809" s="207" t="s">
        <v>789</v>
      </c>
      <c r="G809" s="208" t="s">
        <v>155</v>
      </c>
      <c r="H809" s="209">
        <v>178.27199999999999</v>
      </c>
      <c r="I809" s="210"/>
      <c r="J809" s="211">
        <f>ROUND(I809*H809,2)</f>
        <v>0</v>
      </c>
      <c r="K809" s="207" t="s">
        <v>138</v>
      </c>
      <c r="L809" s="45"/>
      <c r="M809" s="212" t="s">
        <v>19</v>
      </c>
      <c r="N809" s="213" t="s">
        <v>43</v>
      </c>
      <c r="O809" s="85"/>
      <c r="P809" s="214">
        <f>O809*H809</f>
        <v>0</v>
      </c>
      <c r="Q809" s="214">
        <v>0</v>
      </c>
      <c r="R809" s="214">
        <f>Q809*H809</f>
        <v>0</v>
      </c>
      <c r="S809" s="214">
        <v>0.0080000000000000002</v>
      </c>
      <c r="T809" s="215">
        <f>S809*H809</f>
        <v>1.4261759999999999</v>
      </c>
      <c r="U809" s="39"/>
      <c r="V809" s="39"/>
      <c r="W809" s="39"/>
      <c r="X809" s="39"/>
      <c r="Y809" s="39"/>
      <c r="Z809" s="39"/>
      <c r="AA809" s="39"/>
      <c r="AB809" s="39"/>
      <c r="AC809" s="39"/>
      <c r="AD809" s="39"/>
      <c r="AE809" s="39"/>
      <c r="AR809" s="216" t="s">
        <v>333</v>
      </c>
      <c r="AT809" s="216" t="s">
        <v>134</v>
      </c>
      <c r="AU809" s="216" t="s">
        <v>81</v>
      </c>
      <c r="AY809" s="18" t="s">
        <v>132</v>
      </c>
      <c r="BE809" s="217">
        <f>IF(N809="základní",J809,0)</f>
        <v>0</v>
      </c>
      <c r="BF809" s="217">
        <f>IF(N809="snížená",J809,0)</f>
        <v>0</v>
      </c>
      <c r="BG809" s="217">
        <f>IF(N809="zákl. přenesená",J809,0)</f>
        <v>0</v>
      </c>
      <c r="BH809" s="217">
        <f>IF(N809="sníž. přenesená",J809,0)</f>
        <v>0</v>
      </c>
      <c r="BI809" s="217">
        <f>IF(N809="nulová",J809,0)</f>
        <v>0</v>
      </c>
      <c r="BJ809" s="18" t="s">
        <v>77</v>
      </c>
      <c r="BK809" s="217">
        <f>ROUND(I809*H809,2)</f>
        <v>0</v>
      </c>
      <c r="BL809" s="18" t="s">
        <v>333</v>
      </c>
      <c r="BM809" s="216" t="s">
        <v>790</v>
      </c>
    </row>
    <row r="810" s="2" customFormat="1">
      <c r="A810" s="39"/>
      <c r="B810" s="40"/>
      <c r="C810" s="41"/>
      <c r="D810" s="218" t="s">
        <v>140</v>
      </c>
      <c r="E810" s="41"/>
      <c r="F810" s="219" t="s">
        <v>791</v>
      </c>
      <c r="G810" s="41"/>
      <c r="H810" s="41"/>
      <c r="I810" s="220"/>
      <c r="J810" s="41"/>
      <c r="K810" s="41"/>
      <c r="L810" s="45"/>
      <c r="M810" s="221"/>
      <c r="N810" s="222"/>
      <c r="O810" s="85"/>
      <c r="P810" s="85"/>
      <c r="Q810" s="85"/>
      <c r="R810" s="85"/>
      <c r="S810" s="85"/>
      <c r="T810" s="86"/>
      <c r="U810" s="39"/>
      <c r="V810" s="39"/>
      <c r="W810" s="39"/>
      <c r="X810" s="39"/>
      <c r="Y810" s="39"/>
      <c r="Z810" s="39"/>
      <c r="AA810" s="39"/>
      <c r="AB810" s="39"/>
      <c r="AC810" s="39"/>
      <c r="AD810" s="39"/>
      <c r="AE810" s="39"/>
      <c r="AT810" s="18" t="s">
        <v>140</v>
      </c>
      <c r="AU810" s="18" t="s">
        <v>81</v>
      </c>
    </row>
    <row r="811" s="13" customFormat="1">
      <c r="A811" s="13"/>
      <c r="B811" s="223"/>
      <c r="C811" s="224"/>
      <c r="D811" s="225" t="s">
        <v>142</v>
      </c>
      <c r="E811" s="226" t="s">
        <v>19</v>
      </c>
      <c r="F811" s="227" t="s">
        <v>792</v>
      </c>
      <c r="G811" s="224"/>
      <c r="H811" s="226" t="s">
        <v>19</v>
      </c>
      <c r="I811" s="228"/>
      <c r="J811" s="224"/>
      <c r="K811" s="224"/>
      <c r="L811" s="229"/>
      <c r="M811" s="230"/>
      <c r="N811" s="231"/>
      <c r="O811" s="231"/>
      <c r="P811" s="231"/>
      <c r="Q811" s="231"/>
      <c r="R811" s="231"/>
      <c r="S811" s="231"/>
      <c r="T811" s="232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33" t="s">
        <v>142</v>
      </c>
      <c r="AU811" s="233" t="s">
        <v>81</v>
      </c>
      <c r="AV811" s="13" t="s">
        <v>77</v>
      </c>
      <c r="AW811" s="13" t="s">
        <v>33</v>
      </c>
      <c r="AX811" s="13" t="s">
        <v>72</v>
      </c>
      <c r="AY811" s="233" t="s">
        <v>132</v>
      </c>
    </row>
    <row r="812" s="14" customFormat="1">
      <c r="A812" s="14"/>
      <c r="B812" s="234"/>
      <c r="C812" s="235"/>
      <c r="D812" s="225" t="s">
        <v>142</v>
      </c>
      <c r="E812" s="236" t="s">
        <v>19</v>
      </c>
      <c r="F812" s="237" t="s">
        <v>793</v>
      </c>
      <c r="G812" s="235"/>
      <c r="H812" s="238">
        <v>178.27199999999999</v>
      </c>
      <c r="I812" s="239"/>
      <c r="J812" s="235"/>
      <c r="K812" s="235"/>
      <c r="L812" s="240"/>
      <c r="M812" s="241"/>
      <c r="N812" s="242"/>
      <c r="O812" s="242"/>
      <c r="P812" s="242"/>
      <c r="Q812" s="242"/>
      <c r="R812" s="242"/>
      <c r="S812" s="242"/>
      <c r="T812" s="243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44" t="s">
        <v>142</v>
      </c>
      <c r="AU812" s="244" t="s">
        <v>81</v>
      </c>
      <c r="AV812" s="14" t="s">
        <v>81</v>
      </c>
      <c r="AW812" s="14" t="s">
        <v>33</v>
      </c>
      <c r="AX812" s="14" t="s">
        <v>72</v>
      </c>
      <c r="AY812" s="244" t="s">
        <v>132</v>
      </c>
    </row>
    <row r="813" s="15" customFormat="1">
      <c r="A813" s="15"/>
      <c r="B813" s="245"/>
      <c r="C813" s="246"/>
      <c r="D813" s="225" t="s">
        <v>142</v>
      </c>
      <c r="E813" s="247" t="s">
        <v>19</v>
      </c>
      <c r="F813" s="248" t="s">
        <v>152</v>
      </c>
      <c r="G813" s="246"/>
      <c r="H813" s="249">
        <v>178.27199999999999</v>
      </c>
      <c r="I813" s="250"/>
      <c r="J813" s="246"/>
      <c r="K813" s="246"/>
      <c r="L813" s="251"/>
      <c r="M813" s="252"/>
      <c r="N813" s="253"/>
      <c r="O813" s="253"/>
      <c r="P813" s="253"/>
      <c r="Q813" s="253"/>
      <c r="R813" s="253"/>
      <c r="S813" s="253"/>
      <c r="T813" s="254"/>
      <c r="U813" s="15"/>
      <c r="V813" s="15"/>
      <c r="W813" s="15"/>
      <c r="X813" s="15"/>
      <c r="Y813" s="15"/>
      <c r="Z813" s="15"/>
      <c r="AA813" s="15"/>
      <c r="AB813" s="15"/>
      <c r="AC813" s="15"/>
      <c r="AD813" s="15"/>
      <c r="AE813" s="15"/>
      <c r="AT813" s="255" t="s">
        <v>142</v>
      </c>
      <c r="AU813" s="255" t="s">
        <v>81</v>
      </c>
      <c r="AV813" s="15" t="s">
        <v>87</v>
      </c>
      <c r="AW813" s="15" t="s">
        <v>33</v>
      </c>
      <c r="AX813" s="15" t="s">
        <v>77</v>
      </c>
      <c r="AY813" s="255" t="s">
        <v>132</v>
      </c>
    </row>
    <row r="814" s="2" customFormat="1" ht="21.75" customHeight="1">
      <c r="A814" s="39"/>
      <c r="B814" s="40"/>
      <c r="C814" s="205" t="s">
        <v>794</v>
      </c>
      <c r="D814" s="205" t="s">
        <v>134</v>
      </c>
      <c r="E814" s="206" t="s">
        <v>795</v>
      </c>
      <c r="F814" s="207" t="s">
        <v>796</v>
      </c>
      <c r="G814" s="208" t="s">
        <v>155</v>
      </c>
      <c r="H814" s="209">
        <v>178.27199999999999</v>
      </c>
      <c r="I814" s="210"/>
      <c r="J814" s="211">
        <f>ROUND(I814*H814,2)</f>
        <v>0</v>
      </c>
      <c r="K814" s="207" t="s">
        <v>138</v>
      </c>
      <c r="L814" s="45"/>
      <c r="M814" s="212" t="s">
        <v>19</v>
      </c>
      <c r="N814" s="213" t="s">
        <v>43</v>
      </c>
      <c r="O814" s="85"/>
      <c r="P814" s="214">
        <f>O814*H814</f>
        <v>0</v>
      </c>
      <c r="Q814" s="214">
        <v>0</v>
      </c>
      <c r="R814" s="214">
        <f>Q814*H814</f>
        <v>0</v>
      </c>
      <c r="S814" s="214">
        <v>0</v>
      </c>
      <c r="T814" s="215">
        <f>S814*H814</f>
        <v>0</v>
      </c>
      <c r="U814" s="39"/>
      <c r="V814" s="39"/>
      <c r="W814" s="39"/>
      <c r="X814" s="39"/>
      <c r="Y814" s="39"/>
      <c r="Z814" s="39"/>
      <c r="AA814" s="39"/>
      <c r="AB814" s="39"/>
      <c r="AC814" s="39"/>
      <c r="AD814" s="39"/>
      <c r="AE814" s="39"/>
      <c r="AR814" s="216" t="s">
        <v>333</v>
      </c>
      <c r="AT814" s="216" t="s">
        <v>134</v>
      </c>
      <c r="AU814" s="216" t="s">
        <v>81</v>
      </c>
      <c r="AY814" s="18" t="s">
        <v>132</v>
      </c>
      <c r="BE814" s="217">
        <f>IF(N814="základní",J814,0)</f>
        <v>0</v>
      </c>
      <c r="BF814" s="217">
        <f>IF(N814="snížená",J814,0)</f>
        <v>0</v>
      </c>
      <c r="BG814" s="217">
        <f>IF(N814="zákl. přenesená",J814,0)</f>
        <v>0</v>
      </c>
      <c r="BH814" s="217">
        <f>IF(N814="sníž. přenesená",J814,0)</f>
        <v>0</v>
      </c>
      <c r="BI814" s="217">
        <f>IF(N814="nulová",J814,0)</f>
        <v>0</v>
      </c>
      <c r="BJ814" s="18" t="s">
        <v>77</v>
      </c>
      <c r="BK814" s="217">
        <f>ROUND(I814*H814,2)</f>
        <v>0</v>
      </c>
      <c r="BL814" s="18" t="s">
        <v>333</v>
      </c>
      <c r="BM814" s="216" t="s">
        <v>797</v>
      </c>
    </row>
    <row r="815" s="2" customFormat="1">
      <c r="A815" s="39"/>
      <c r="B815" s="40"/>
      <c r="C815" s="41"/>
      <c r="D815" s="218" t="s">
        <v>140</v>
      </c>
      <c r="E815" s="41"/>
      <c r="F815" s="219" t="s">
        <v>798</v>
      </c>
      <c r="G815" s="41"/>
      <c r="H815" s="41"/>
      <c r="I815" s="220"/>
      <c r="J815" s="41"/>
      <c r="K815" s="41"/>
      <c r="L815" s="45"/>
      <c r="M815" s="221"/>
      <c r="N815" s="222"/>
      <c r="O815" s="85"/>
      <c r="P815" s="85"/>
      <c r="Q815" s="85"/>
      <c r="R815" s="85"/>
      <c r="S815" s="85"/>
      <c r="T815" s="86"/>
      <c r="U815" s="39"/>
      <c r="V815" s="39"/>
      <c r="W815" s="39"/>
      <c r="X815" s="39"/>
      <c r="Y815" s="39"/>
      <c r="Z815" s="39"/>
      <c r="AA815" s="39"/>
      <c r="AB815" s="39"/>
      <c r="AC815" s="39"/>
      <c r="AD815" s="39"/>
      <c r="AE815" s="39"/>
      <c r="AT815" s="18" t="s">
        <v>140</v>
      </c>
      <c r="AU815" s="18" t="s">
        <v>81</v>
      </c>
    </row>
    <row r="816" s="13" customFormat="1">
      <c r="A816" s="13"/>
      <c r="B816" s="223"/>
      <c r="C816" s="224"/>
      <c r="D816" s="225" t="s">
        <v>142</v>
      </c>
      <c r="E816" s="226" t="s">
        <v>19</v>
      </c>
      <c r="F816" s="227" t="s">
        <v>799</v>
      </c>
      <c r="G816" s="224"/>
      <c r="H816" s="226" t="s">
        <v>19</v>
      </c>
      <c r="I816" s="228"/>
      <c r="J816" s="224"/>
      <c r="K816" s="224"/>
      <c r="L816" s="229"/>
      <c r="M816" s="230"/>
      <c r="N816" s="231"/>
      <c r="O816" s="231"/>
      <c r="P816" s="231"/>
      <c r="Q816" s="231"/>
      <c r="R816" s="231"/>
      <c r="S816" s="231"/>
      <c r="T816" s="232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33" t="s">
        <v>142</v>
      </c>
      <c r="AU816" s="233" t="s">
        <v>81</v>
      </c>
      <c r="AV816" s="13" t="s">
        <v>77</v>
      </c>
      <c r="AW816" s="13" t="s">
        <v>33</v>
      </c>
      <c r="AX816" s="13" t="s">
        <v>72</v>
      </c>
      <c r="AY816" s="233" t="s">
        <v>132</v>
      </c>
    </row>
    <row r="817" s="14" customFormat="1">
      <c r="A817" s="14"/>
      <c r="B817" s="234"/>
      <c r="C817" s="235"/>
      <c r="D817" s="225" t="s">
        <v>142</v>
      </c>
      <c r="E817" s="236" t="s">
        <v>19</v>
      </c>
      <c r="F817" s="237" t="s">
        <v>793</v>
      </c>
      <c r="G817" s="235"/>
      <c r="H817" s="238">
        <v>178.27199999999999</v>
      </c>
      <c r="I817" s="239"/>
      <c r="J817" s="235"/>
      <c r="K817" s="235"/>
      <c r="L817" s="240"/>
      <c r="M817" s="241"/>
      <c r="N817" s="242"/>
      <c r="O817" s="242"/>
      <c r="P817" s="242"/>
      <c r="Q817" s="242"/>
      <c r="R817" s="242"/>
      <c r="S817" s="242"/>
      <c r="T817" s="243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44" t="s">
        <v>142</v>
      </c>
      <c r="AU817" s="244" t="s">
        <v>81</v>
      </c>
      <c r="AV817" s="14" t="s">
        <v>81</v>
      </c>
      <c r="AW817" s="14" t="s">
        <v>33</v>
      </c>
      <c r="AX817" s="14" t="s">
        <v>72</v>
      </c>
      <c r="AY817" s="244" t="s">
        <v>132</v>
      </c>
    </row>
    <row r="818" s="15" customFormat="1">
      <c r="A818" s="15"/>
      <c r="B818" s="245"/>
      <c r="C818" s="246"/>
      <c r="D818" s="225" t="s">
        <v>142</v>
      </c>
      <c r="E818" s="247" t="s">
        <v>19</v>
      </c>
      <c r="F818" s="248" t="s">
        <v>152</v>
      </c>
      <c r="G818" s="246"/>
      <c r="H818" s="249">
        <v>178.27199999999999</v>
      </c>
      <c r="I818" s="250"/>
      <c r="J818" s="246"/>
      <c r="K818" s="246"/>
      <c r="L818" s="251"/>
      <c r="M818" s="252"/>
      <c r="N818" s="253"/>
      <c r="O818" s="253"/>
      <c r="P818" s="253"/>
      <c r="Q818" s="253"/>
      <c r="R818" s="253"/>
      <c r="S818" s="253"/>
      <c r="T818" s="254"/>
      <c r="U818" s="15"/>
      <c r="V818" s="15"/>
      <c r="W818" s="15"/>
      <c r="X818" s="15"/>
      <c r="Y818" s="15"/>
      <c r="Z818" s="15"/>
      <c r="AA818" s="15"/>
      <c r="AB818" s="15"/>
      <c r="AC818" s="15"/>
      <c r="AD818" s="15"/>
      <c r="AE818" s="15"/>
      <c r="AT818" s="255" t="s">
        <v>142</v>
      </c>
      <c r="AU818" s="255" t="s">
        <v>81</v>
      </c>
      <c r="AV818" s="15" t="s">
        <v>87</v>
      </c>
      <c r="AW818" s="15" t="s">
        <v>33</v>
      </c>
      <c r="AX818" s="15" t="s">
        <v>77</v>
      </c>
      <c r="AY818" s="255" t="s">
        <v>132</v>
      </c>
    </row>
    <row r="819" s="2" customFormat="1" ht="16.5" customHeight="1">
      <c r="A819" s="39"/>
      <c r="B819" s="40"/>
      <c r="C819" s="267" t="s">
        <v>800</v>
      </c>
      <c r="D819" s="267" t="s">
        <v>540</v>
      </c>
      <c r="E819" s="268" t="s">
        <v>801</v>
      </c>
      <c r="F819" s="269" t="s">
        <v>802</v>
      </c>
      <c r="G819" s="270" t="s">
        <v>155</v>
      </c>
      <c r="H819" s="271">
        <v>187.18600000000001</v>
      </c>
      <c r="I819" s="272"/>
      <c r="J819" s="273">
        <f>ROUND(I819*H819,2)</f>
        <v>0</v>
      </c>
      <c r="K819" s="269" t="s">
        <v>19</v>
      </c>
      <c r="L819" s="274"/>
      <c r="M819" s="275" t="s">
        <v>19</v>
      </c>
      <c r="N819" s="276" t="s">
        <v>43</v>
      </c>
      <c r="O819" s="85"/>
      <c r="P819" s="214">
        <f>O819*H819</f>
        <v>0</v>
      </c>
      <c r="Q819" s="214">
        <v>0.0067000000000000002</v>
      </c>
      <c r="R819" s="214">
        <f>Q819*H819</f>
        <v>1.2541462000000001</v>
      </c>
      <c r="S819" s="214">
        <v>0</v>
      </c>
      <c r="T819" s="215">
        <f>S819*H819</f>
        <v>0</v>
      </c>
      <c r="U819" s="39"/>
      <c r="V819" s="39"/>
      <c r="W819" s="39"/>
      <c r="X819" s="39"/>
      <c r="Y819" s="39"/>
      <c r="Z819" s="39"/>
      <c r="AA819" s="39"/>
      <c r="AB819" s="39"/>
      <c r="AC819" s="39"/>
      <c r="AD819" s="39"/>
      <c r="AE819" s="39"/>
      <c r="AR819" s="216" t="s">
        <v>452</v>
      </c>
      <c r="AT819" s="216" t="s">
        <v>540</v>
      </c>
      <c r="AU819" s="216" t="s">
        <v>81</v>
      </c>
      <c r="AY819" s="18" t="s">
        <v>132</v>
      </c>
      <c r="BE819" s="217">
        <f>IF(N819="základní",J819,0)</f>
        <v>0</v>
      </c>
      <c r="BF819" s="217">
        <f>IF(N819="snížená",J819,0)</f>
        <v>0</v>
      </c>
      <c r="BG819" s="217">
        <f>IF(N819="zákl. přenesená",J819,0)</f>
        <v>0</v>
      </c>
      <c r="BH819" s="217">
        <f>IF(N819="sníž. přenesená",J819,0)</f>
        <v>0</v>
      </c>
      <c r="BI819" s="217">
        <f>IF(N819="nulová",J819,0)</f>
        <v>0</v>
      </c>
      <c r="BJ819" s="18" t="s">
        <v>77</v>
      </c>
      <c r="BK819" s="217">
        <f>ROUND(I819*H819,2)</f>
        <v>0</v>
      </c>
      <c r="BL819" s="18" t="s">
        <v>333</v>
      </c>
      <c r="BM819" s="216" t="s">
        <v>803</v>
      </c>
    </row>
    <row r="820" s="14" customFormat="1">
      <c r="A820" s="14"/>
      <c r="B820" s="234"/>
      <c r="C820" s="235"/>
      <c r="D820" s="225" t="s">
        <v>142</v>
      </c>
      <c r="E820" s="236" t="s">
        <v>19</v>
      </c>
      <c r="F820" s="237" t="s">
        <v>804</v>
      </c>
      <c r="G820" s="235"/>
      <c r="H820" s="238">
        <v>187.18600000000001</v>
      </c>
      <c r="I820" s="239"/>
      <c r="J820" s="235"/>
      <c r="K820" s="235"/>
      <c r="L820" s="240"/>
      <c r="M820" s="241"/>
      <c r="N820" s="242"/>
      <c r="O820" s="242"/>
      <c r="P820" s="242"/>
      <c r="Q820" s="242"/>
      <c r="R820" s="242"/>
      <c r="S820" s="242"/>
      <c r="T820" s="243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44" t="s">
        <v>142</v>
      </c>
      <c r="AU820" s="244" t="s">
        <v>81</v>
      </c>
      <c r="AV820" s="14" t="s">
        <v>81</v>
      </c>
      <c r="AW820" s="14" t="s">
        <v>33</v>
      </c>
      <c r="AX820" s="14" t="s">
        <v>72</v>
      </c>
      <c r="AY820" s="244" t="s">
        <v>132</v>
      </c>
    </row>
    <row r="821" s="15" customFormat="1">
      <c r="A821" s="15"/>
      <c r="B821" s="245"/>
      <c r="C821" s="246"/>
      <c r="D821" s="225" t="s">
        <v>142</v>
      </c>
      <c r="E821" s="247" t="s">
        <v>19</v>
      </c>
      <c r="F821" s="248" t="s">
        <v>152</v>
      </c>
      <c r="G821" s="246"/>
      <c r="H821" s="249">
        <v>187.18600000000001</v>
      </c>
      <c r="I821" s="250"/>
      <c r="J821" s="246"/>
      <c r="K821" s="246"/>
      <c r="L821" s="251"/>
      <c r="M821" s="252"/>
      <c r="N821" s="253"/>
      <c r="O821" s="253"/>
      <c r="P821" s="253"/>
      <c r="Q821" s="253"/>
      <c r="R821" s="253"/>
      <c r="S821" s="253"/>
      <c r="T821" s="254"/>
      <c r="U821" s="15"/>
      <c r="V821" s="15"/>
      <c r="W821" s="15"/>
      <c r="X821" s="15"/>
      <c r="Y821" s="15"/>
      <c r="Z821" s="15"/>
      <c r="AA821" s="15"/>
      <c r="AB821" s="15"/>
      <c r="AC821" s="15"/>
      <c r="AD821" s="15"/>
      <c r="AE821" s="15"/>
      <c r="AT821" s="255" t="s">
        <v>142</v>
      </c>
      <c r="AU821" s="255" t="s">
        <v>81</v>
      </c>
      <c r="AV821" s="15" t="s">
        <v>87</v>
      </c>
      <c r="AW821" s="15" t="s">
        <v>33</v>
      </c>
      <c r="AX821" s="15" t="s">
        <v>77</v>
      </c>
      <c r="AY821" s="255" t="s">
        <v>132</v>
      </c>
    </row>
    <row r="822" s="2" customFormat="1" ht="37.8" customHeight="1">
      <c r="A822" s="39"/>
      <c r="B822" s="40"/>
      <c r="C822" s="205" t="s">
        <v>805</v>
      </c>
      <c r="D822" s="205" t="s">
        <v>134</v>
      </c>
      <c r="E822" s="206" t="s">
        <v>806</v>
      </c>
      <c r="F822" s="207" t="s">
        <v>807</v>
      </c>
      <c r="G822" s="208" t="s">
        <v>155</v>
      </c>
      <c r="H822" s="209">
        <v>383.11000000000001</v>
      </c>
      <c r="I822" s="210"/>
      <c r="J822" s="211">
        <f>ROUND(I822*H822,2)</f>
        <v>0</v>
      </c>
      <c r="K822" s="207" t="s">
        <v>138</v>
      </c>
      <c r="L822" s="45"/>
      <c r="M822" s="212" t="s">
        <v>19</v>
      </c>
      <c r="N822" s="213" t="s">
        <v>43</v>
      </c>
      <c r="O822" s="85"/>
      <c r="P822" s="214">
        <f>O822*H822</f>
        <v>0</v>
      </c>
      <c r="Q822" s="214">
        <v>0.00095</v>
      </c>
      <c r="R822" s="214">
        <f>Q822*H822</f>
        <v>0.36395450000000001</v>
      </c>
      <c r="S822" s="214">
        <v>0</v>
      </c>
      <c r="T822" s="215">
        <f>S822*H822</f>
        <v>0</v>
      </c>
      <c r="U822" s="39"/>
      <c r="V822" s="39"/>
      <c r="W822" s="39"/>
      <c r="X822" s="39"/>
      <c r="Y822" s="39"/>
      <c r="Z822" s="39"/>
      <c r="AA822" s="39"/>
      <c r="AB822" s="39"/>
      <c r="AC822" s="39"/>
      <c r="AD822" s="39"/>
      <c r="AE822" s="39"/>
      <c r="AR822" s="216" t="s">
        <v>333</v>
      </c>
      <c r="AT822" s="216" t="s">
        <v>134</v>
      </c>
      <c r="AU822" s="216" t="s">
        <v>81</v>
      </c>
      <c r="AY822" s="18" t="s">
        <v>132</v>
      </c>
      <c r="BE822" s="217">
        <f>IF(N822="základní",J822,0)</f>
        <v>0</v>
      </c>
      <c r="BF822" s="217">
        <f>IF(N822="snížená",J822,0)</f>
        <v>0</v>
      </c>
      <c r="BG822" s="217">
        <f>IF(N822="zákl. přenesená",J822,0)</f>
        <v>0</v>
      </c>
      <c r="BH822" s="217">
        <f>IF(N822="sníž. přenesená",J822,0)</f>
        <v>0</v>
      </c>
      <c r="BI822" s="217">
        <f>IF(N822="nulová",J822,0)</f>
        <v>0</v>
      </c>
      <c r="BJ822" s="18" t="s">
        <v>77</v>
      </c>
      <c r="BK822" s="217">
        <f>ROUND(I822*H822,2)</f>
        <v>0</v>
      </c>
      <c r="BL822" s="18" t="s">
        <v>333</v>
      </c>
      <c r="BM822" s="216" t="s">
        <v>808</v>
      </c>
    </row>
    <row r="823" s="2" customFormat="1">
      <c r="A823" s="39"/>
      <c r="B823" s="40"/>
      <c r="C823" s="41"/>
      <c r="D823" s="218" t="s">
        <v>140</v>
      </c>
      <c r="E823" s="41"/>
      <c r="F823" s="219" t="s">
        <v>809</v>
      </c>
      <c r="G823" s="41"/>
      <c r="H823" s="41"/>
      <c r="I823" s="220"/>
      <c r="J823" s="41"/>
      <c r="K823" s="41"/>
      <c r="L823" s="45"/>
      <c r="M823" s="221"/>
      <c r="N823" s="222"/>
      <c r="O823" s="85"/>
      <c r="P823" s="85"/>
      <c r="Q823" s="85"/>
      <c r="R823" s="85"/>
      <c r="S823" s="85"/>
      <c r="T823" s="86"/>
      <c r="U823" s="39"/>
      <c r="V823" s="39"/>
      <c r="W823" s="39"/>
      <c r="X823" s="39"/>
      <c r="Y823" s="39"/>
      <c r="Z823" s="39"/>
      <c r="AA823" s="39"/>
      <c r="AB823" s="39"/>
      <c r="AC823" s="39"/>
      <c r="AD823" s="39"/>
      <c r="AE823" s="39"/>
      <c r="AT823" s="18" t="s">
        <v>140</v>
      </c>
      <c r="AU823" s="18" t="s">
        <v>81</v>
      </c>
    </row>
    <row r="824" s="13" customFormat="1">
      <c r="A824" s="13"/>
      <c r="B824" s="223"/>
      <c r="C824" s="224"/>
      <c r="D824" s="225" t="s">
        <v>142</v>
      </c>
      <c r="E824" s="226" t="s">
        <v>19</v>
      </c>
      <c r="F824" s="227" t="s">
        <v>810</v>
      </c>
      <c r="G824" s="224"/>
      <c r="H824" s="226" t="s">
        <v>19</v>
      </c>
      <c r="I824" s="228"/>
      <c r="J824" s="224"/>
      <c r="K824" s="224"/>
      <c r="L824" s="229"/>
      <c r="M824" s="230"/>
      <c r="N824" s="231"/>
      <c r="O824" s="231"/>
      <c r="P824" s="231"/>
      <c r="Q824" s="231"/>
      <c r="R824" s="231"/>
      <c r="S824" s="231"/>
      <c r="T824" s="232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33" t="s">
        <v>142</v>
      </c>
      <c r="AU824" s="233" t="s">
        <v>81</v>
      </c>
      <c r="AV824" s="13" t="s">
        <v>77</v>
      </c>
      <c r="AW824" s="13" t="s">
        <v>33</v>
      </c>
      <c r="AX824" s="13" t="s">
        <v>72</v>
      </c>
      <c r="AY824" s="233" t="s">
        <v>132</v>
      </c>
    </row>
    <row r="825" s="14" customFormat="1">
      <c r="A825" s="14"/>
      <c r="B825" s="234"/>
      <c r="C825" s="235"/>
      <c r="D825" s="225" t="s">
        <v>142</v>
      </c>
      <c r="E825" s="236" t="s">
        <v>19</v>
      </c>
      <c r="F825" s="237" t="s">
        <v>811</v>
      </c>
      <c r="G825" s="235"/>
      <c r="H825" s="238">
        <v>383.11000000000001</v>
      </c>
      <c r="I825" s="239"/>
      <c r="J825" s="235"/>
      <c r="K825" s="235"/>
      <c r="L825" s="240"/>
      <c r="M825" s="241"/>
      <c r="N825" s="242"/>
      <c r="O825" s="242"/>
      <c r="P825" s="242"/>
      <c r="Q825" s="242"/>
      <c r="R825" s="242"/>
      <c r="S825" s="242"/>
      <c r="T825" s="243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44" t="s">
        <v>142</v>
      </c>
      <c r="AU825" s="244" t="s">
        <v>81</v>
      </c>
      <c r="AV825" s="14" t="s">
        <v>81</v>
      </c>
      <c r="AW825" s="14" t="s">
        <v>33</v>
      </c>
      <c r="AX825" s="14" t="s">
        <v>72</v>
      </c>
      <c r="AY825" s="244" t="s">
        <v>132</v>
      </c>
    </row>
    <row r="826" s="15" customFormat="1">
      <c r="A826" s="15"/>
      <c r="B826" s="245"/>
      <c r="C826" s="246"/>
      <c r="D826" s="225" t="s">
        <v>142</v>
      </c>
      <c r="E826" s="247" t="s">
        <v>19</v>
      </c>
      <c r="F826" s="248" t="s">
        <v>152</v>
      </c>
      <c r="G826" s="246"/>
      <c r="H826" s="249">
        <v>383.11000000000001</v>
      </c>
      <c r="I826" s="250"/>
      <c r="J826" s="246"/>
      <c r="K826" s="246"/>
      <c r="L826" s="251"/>
      <c r="M826" s="252"/>
      <c r="N826" s="253"/>
      <c r="O826" s="253"/>
      <c r="P826" s="253"/>
      <c r="Q826" s="253"/>
      <c r="R826" s="253"/>
      <c r="S826" s="253"/>
      <c r="T826" s="254"/>
      <c r="U826" s="15"/>
      <c r="V826" s="15"/>
      <c r="W826" s="15"/>
      <c r="X826" s="15"/>
      <c r="Y826" s="15"/>
      <c r="Z826" s="15"/>
      <c r="AA826" s="15"/>
      <c r="AB826" s="15"/>
      <c r="AC826" s="15"/>
      <c r="AD826" s="15"/>
      <c r="AE826" s="15"/>
      <c r="AT826" s="255" t="s">
        <v>142</v>
      </c>
      <c r="AU826" s="255" t="s">
        <v>81</v>
      </c>
      <c r="AV826" s="15" t="s">
        <v>87</v>
      </c>
      <c r="AW826" s="15" t="s">
        <v>33</v>
      </c>
      <c r="AX826" s="15" t="s">
        <v>77</v>
      </c>
      <c r="AY826" s="255" t="s">
        <v>132</v>
      </c>
    </row>
    <row r="827" s="2" customFormat="1" ht="16.5" customHeight="1">
      <c r="A827" s="39"/>
      <c r="B827" s="40"/>
      <c r="C827" s="267" t="s">
        <v>812</v>
      </c>
      <c r="D827" s="267" t="s">
        <v>540</v>
      </c>
      <c r="E827" s="268" t="s">
        <v>801</v>
      </c>
      <c r="F827" s="269" t="s">
        <v>802</v>
      </c>
      <c r="G827" s="270" t="s">
        <v>155</v>
      </c>
      <c r="H827" s="271">
        <v>402.26600000000002</v>
      </c>
      <c r="I827" s="272"/>
      <c r="J827" s="273">
        <f>ROUND(I827*H827,2)</f>
        <v>0</v>
      </c>
      <c r="K827" s="269" t="s">
        <v>19</v>
      </c>
      <c r="L827" s="274"/>
      <c r="M827" s="275" t="s">
        <v>19</v>
      </c>
      <c r="N827" s="276" t="s">
        <v>43</v>
      </c>
      <c r="O827" s="85"/>
      <c r="P827" s="214">
        <f>O827*H827</f>
        <v>0</v>
      </c>
      <c r="Q827" s="214">
        <v>0.0067000000000000002</v>
      </c>
      <c r="R827" s="214">
        <f>Q827*H827</f>
        <v>2.6951822000000001</v>
      </c>
      <c r="S827" s="214">
        <v>0</v>
      </c>
      <c r="T827" s="215">
        <f>S827*H827</f>
        <v>0</v>
      </c>
      <c r="U827" s="39"/>
      <c r="V827" s="39"/>
      <c r="W827" s="39"/>
      <c r="X827" s="39"/>
      <c r="Y827" s="39"/>
      <c r="Z827" s="39"/>
      <c r="AA827" s="39"/>
      <c r="AB827" s="39"/>
      <c r="AC827" s="39"/>
      <c r="AD827" s="39"/>
      <c r="AE827" s="39"/>
      <c r="AR827" s="216" t="s">
        <v>452</v>
      </c>
      <c r="AT827" s="216" t="s">
        <v>540</v>
      </c>
      <c r="AU827" s="216" t="s">
        <v>81</v>
      </c>
      <c r="AY827" s="18" t="s">
        <v>132</v>
      </c>
      <c r="BE827" s="217">
        <f>IF(N827="základní",J827,0)</f>
        <v>0</v>
      </c>
      <c r="BF827" s="217">
        <f>IF(N827="snížená",J827,0)</f>
        <v>0</v>
      </c>
      <c r="BG827" s="217">
        <f>IF(N827="zákl. přenesená",J827,0)</f>
        <v>0</v>
      </c>
      <c r="BH827" s="217">
        <f>IF(N827="sníž. přenesená",J827,0)</f>
        <v>0</v>
      </c>
      <c r="BI827" s="217">
        <f>IF(N827="nulová",J827,0)</f>
        <v>0</v>
      </c>
      <c r="BJ827" s="18" t="s">
        <v>77</v>
      </c>
      <c r="BK827" s="217">
        <f>ROUND(I827*H827,2)</f>
        <v>0</v>
      </c>
      <c r="BL827" s="18" t="s">
        <v>333</v>
      </c>
      <c r="BM827" s="216" t="s">
        <v>813</v>
      </c>
    </row>
    <row r="828" s="14" customFormat="1">
      <c r="A828" s="14"/>
      <c r="B828" s="234"/>
      <c r="C828" s="235"/>
      <c r="D828" s="225" t="s">
        <v>142</v>
      </c>
      <c r="E828" s="236" t="s">
        <v>19</v>
      </c>
      <c r="F828" s="237" t="s">
        <v>814</v>
      </c>
      <c r="G828" s="235"/>
      <c r="H828" s="238">
        <v>402.26600000000002</v>
      </c>
      <c r="I828" s="239"/>
      <c r="J828" s="235"/>
      <c r="K828" s="235"/>
      <c r="L828" s="240"/>
      <c r="M828" s="241"/>
      <c r="N828" s="242"/>
      <c r="O828" s="242"/>
      <c r="P828" s="242"/>
      <c r="Q828" s="242"/>
      <c r="R828" s="242"/>
      <c r="S828" s="242"/>
      <c r="T828" s="243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244" t="s">
        <v>142</v>
      </c>
      <c r="AU828" s="244" t="s">
        <v>81</v>
      </c>
      <c r="AV828" s="14" t="s">
        <v>81</v>
      </c>
      <c r="AW828" s="14" t="s">
        <v>33</v>
      </c>
      <c r="AX828" s="14" t="s">
        <v>72</v>
      </c>
      <c r="AY828" s="244" t="s">
        <v>132</v>
      </c>
    </row>
    <row r="829" s="15" customFormat="1">
      <c r="A829" s="15"/>
      <c r="B829" s="245"/>
      <c r="C829" s="246"/>
      <c r="D829" s="225" t="s">
        <v>142</v>
      </c>
      <c r="E829" s="247" t="s">
        <v>19</v>
      </c>
      <c r="F829" s="248" t="s">
        <v>152</v>
      </c>
      <c r="G829" s="246"/>
      <c r="H829" s="249">
        <v>402.26600000000002</v>
      </c>
      <c r="I829" s="250"/>
      <c r="J829" s="246"/>
      <c r="K829" s="246"/>
      <c r="L829" s="251"/>
      <c r="M829" s="252"/>
      <c r="N829" s="253"/>
      <c r="O829" s="253"/>
      <c r="P829" s="253"/>
      <c r="Q829" s="253"/>
      <c r="R829" s="253"/>
      <c r="S829" s="253"/>
      <c r="T829" s="254"/>
      <c r="U829" s="15"/>
      <c r="V829" s="15"/>
      <c r="W829" s="15"/>
      <c r="X829" s="15"/>
      <c r="Y829" s="15"/>
      <c r="Z829" s="15"/>
      <c r="AA829" s="15"/>
      <c r="AB829" s="15"/>
      <c r="AC829" s="15"/>
      <c r="AD829" s="15"/>
      <c r="AE829" s="15"/>
      <c r="AT829" s="255" t="s">
        <v>142</v>
      </c>
      <c r="AU829" s="255" t="s">
        <v>81</v>
      </c>
      <c r="AV829" s="15" t="s">
        <v>87</v>
      </c>
      <c r="AW829" s="15" t="s">
        <v>33</v>
      </c>
      <c r="AX829" s="15" t="s">
        <v>77</v>
      </c>
      <c r="AY829" s="255" t="s">
        <v>132</v>
      </c>
    </row>
    <row r="830" s="2" customFormat="1" ht="33" customHeight="1">
      <c r="A830" s="39"/>
      <c r="B830" s="40"/>
      <c r="C830" s="205" t="s">
        <v>815</v>
      </c>
      <c r="D830" s="205" t="s">
        <v>134</v>
      </c>
      <c r="E830" s="206" t="s">
        <v>816</v>
      </c>
      <c r="F830" s="207" t="s">
        <v>817</v>
      </c>
      <c r="G830" s="208" t="s">
        <v>155</v>
      </c>
      <c r="H830" s="209">
        <v>383.11000000000001</v>
      </c>
      <c r="I830" s="210"/>
      <c r="J830" s="211">
        <f>ROUND(I830*H830,2)</f>
        <v>0</v>
      </c>
      <c r="K830" s="207" t="s">
        <v>138</v>
      </c>
      <c r="L830" s="45"/>
      <c r="M830" s="212" t="s">
        <v>19</v>
      </c>
      <c r="N830" s="213" t="s">
        <v>43</v>
      </c>
      <c r="O830" s="85"/>
      <c r="P830" s="214">
        <f>O830*H830</f>
        <v>0</v>
      </c>
      <c r="Q830" s="214">
        <v>4.0000000000000003E-05</v>
      </c>
      <c r="R830" s="214">
        <f>Q830*H830</f>
        <v>0.015324400000000002</v>
      </c>
      <c r="S830" s="214">
        <v>0</v>
      </c>
      <c r="T830" s="215">
        <f>S830*H830</f>
        <v>0</v>
      </c>
      <c r="U830" s="39"/>
      <c r="V830" s="39"/>
      <c r="W830" s="39"/>
      <c r="X830" s="39"/>
      <c r="Y830" s="39"/>
      <c r="Z830" s="39"/>
      <c r="AA830" s="39"/>
      <c r="AB830" s="39"/>
      <c r="AC830" s="39"/>
      <c r="AD830" s="39"/>
      <c r="AE830" s="39"/>
      <c r="AR830" s="216" t="s">
        <v>333</v>
      </c>
      <c r="AT830" s="216" t="s">
        <v>134</v>
      </c>
      <c r="AU830" s="216" t="s">
        <v>81</v>
      </c>
      <c r="AY830" s="18" t="s">
        <v>132</v>
      </c>
      <c r="BE830" s="217">
        <f>IF(N830="základní",J830,0)</f>
        <v>0</v>
      </c>
      <c r="BF830" s="217">
        <f>IF(N830="snížená",J830,0)</f>
        <v>0</v>
      </c>
      <c r="BG830" s="217">
        <f>IF(N830="zákl. přenesená",J830,0)</f>
        <v>0</v>
      </c>
      <c r="BH830" s="217">
        <f>IF(N830="sníž. přenesená",J830,0)</f>
        <v>0</v>
      </c>
      <c r="BI830" s="217">
        <f>IF(N830="nulová",J830,0)</f>
        <v>0</v>
      </c>
      <c r="BJ830" s="18" t="s">
        <v>77</v>
      </c>
      <c r="BK830" s="217">
        <f>ROUND(I830*H830,2)</f>
        <v>0</v>
      </c>
      <c r="BL830" s="18" t="s">
        <v>333</v>
      </c>
      <c r="BM830" s="216" t="s">
        <v>818</v>
      </c>
    </row>
    <row r="831" s="2" customFormat="1">
      <c r="A831" s="39"/>
      <c r="B831" s="40"/>
      <c r="C831" s="41"/>
      <c r="D831" s="218" t="s">
        <v>140</v>
      </c>
      <c r="E831" s="41"/>
      <c r="F831" s="219" t="s">
        <v>819</v>
      </c>
      <c r="G831" s="41"/>
      <c r="H831" s="41"/>
      <c r="I831" s="220"/>
      <c r="J831" s="41"/>
      <c r="K831" s="41"/>
      <c r="L831" s="45"/>
      <c r="M831" s="221"/>
      <c r="N831" s="222"/>
      <c r="O831" s="85"/>
      <c r="P831" s="85"/>
      <c r="Q831" s="85"/>
      <c r="R831" s="85"/>
      <c r="S831" s="85"/>
      <c r="T831" s="86"/>
      <c r="U831" s="39"/>
      <c r="V831" s="39"/>
      <c r="W831" s="39"/>
      <c r="X831" s="39"/>
      <c r="Y831" s="39"/>
      <c r="Z831" s="39"/>
      <c r="AA831" s="39"/>
      <c r="AB831" s="39"/>
      <c r="AC831" s="39"/>
      <c r="AD831" s="39"/>
      <c r="AE831" s="39"/>
      <c r="AT831" s="18" t="s">
        <v>140</v>
      </c>
      <c r="AU831" s="18" t="s">
        <v>81</v>
      </c>
    </row>
    <row r="832" s="2" customFormat="1" ht="24.15" customHeight="1">
      <c r="A832" s="39"/>
      <c r="B832" s="40"/>
      <c r="C832" s="205" t="s">
        <v>820</v>
      </c>
      <c r="D832" s="205" t="s">
        <v>134</v>
      </c>
      <c r="E832" s="206" t="s">
        <v>821</v>
      </c>
      <c r="F832" s="207" t="s">
        <v>822</v>
      </c>
      <c r="G832" s="208" t="s">
        <v>155</v>
      </c>
      <c r="H832" s="209">
        <v>54.479999999999997</v>
      </c>
      <c r="I832" s="210"/>
      <c r="J832" s="211">
        <f>ROUND(I832*H832,2)</f>
        <v>0</v>
      </c>
      <c r="K832" s="207" t="s">
        <v>138</v>
      </c>
      <c r="L832" s="45"/>
      <c r="M832" s="212" t="s">
        <v>19</v>
      </c>
      <c r="N832" s="213" t="s">
        <v>43</v>
      </c>
      <c r="O832" s="85"/>
      <c r="P832" s="214">
        <f>O832*H832</f>
        <v>0</v>
      </c>
      <c r="Q832" s="214">
        <v>0</v>
      </c>
      <c r="R832" s="214">
        <f>Q832*H832</f>
        <v>0</v>
      </c>
      <c r="S832" s="214">
        <v>0.0020999999999999999</v>
      </c>
      <c r="T832" s="215">
        <f>S832*H832</f>
        <v>0.11440799999999998</v>
      </c>
      <c r="U832" s="39"/>
      <c r="V832" s="39"/>
      <c r="W832" s="39"/>
      <c r="X832" s="39"/>
      <c r="Y832" s="39"/>
      <c r="Z832" s="39"/>
      <c r="AA832" s="39"/>
      <c r="AB832" s="39"/>
      <c r="AC832" s="39"/>
      <c r="AD832" s="39"/>
      <c r="AE832" s="39"/>
      <c r="AR832" s="216" t="s">
        <v>333</v>
      </c>
      <c r="AT832" s="216" t="s">
        <v>134</v>
      </c>
      <c r="AU832" s="216" t="s">
        <v>81</v>
      </c>
      <c r="AY832" s="18" t="s">
        <v>132</v>
      </c>
      <c r="BE832" s="217">
        <f>IF(N832="základní",J832,0)</f>
        <v>0</v>
      </c>
      <c r="BF832" s="217">
        <f>IF(N832="snížená",J832,0)</f>
        <v>0</v>
      </c>
      <c r="BG832" s="217">
        <f>IF(N832="zákl. přenesená",J832,0)</f>
        <v>0</v>
      </c>
      <c r="BH832" s="217">
        <f>IF(N832="sníž. přenesená",J832,0)</f>
        <v>0</v>
      </c>
      <c r="BI832" s="217">
        <f>IF(N832="nulová",J832,0)</f>
        <v>0</v>
      </c>
      <c r="BJ832" s="18" t="s">
        <v>77</v>
      </c>
      <c r="BK832" s="217">
        <f>ROUND(I832*H832,2)</f>
        <v>0</v>
      </c>
      <c r="BL832" s="18" t="s">
        <v>333</v>
      </c>
      <c r="BM832" s="216" t="s">
        <v>823</v>
      </c>
    </row>
    <row r="833" s="2" customFormat="1">
      <c r="A833" s="39"/>
      <c r="B833" s="40"/>
      <c r="C833" s="41"/>
      <c r="D833" s="218" t="s">
        <v>140</v>
      </c>
      <c r="E833" s="41"/>
      <c r="F833" s="219" t="s">
        <v>824</v>
      </c>
      <c r="G833" s="41"/>
      <c r="H833" s="41"/>
      <c r="I833" s="220"/>
      <c r="J833" s="41"/>
      <c r="K833" s="41"/>
      <c r="L833" s="45"/>
      <c r="M833" s="221"/>
      <c r="N833" s="222"/>
      <c r="O833" s="85"/>
      <c r="P833" s="85"/>
      <c r="Q833" s="85"/>
      <c r="R833" s="85"/>
      <c r="S833" s="85"/>
      <c r="T833" s="86"/>
      <c r="U833" s="39"/>
      <c r="V833" s="39"/>
      <c r="W833" s="39"/>
      <c r="X833" s="39"/>
      <c r="Y833" s="39"/>
      <c r="Z833" s="39"/>
      <c r="AA833" s="39"/>
      <c r="AB833" s="39"/>
      <c r="AC833" s="39"/>
      <c r="AD833" s="39"/>
      <c r="AE833" s="39"/>
      <c r="AT833" s="18" t="s">
        <v>140</v>
      </c>
      <c r="AU833" s="18" t="s">
        <v>81</v>
      </c>
    </row>
    <row r="834" s="13" customFormat="1">
      <c r="A834" s="13"/>
      <c r="B834" s="223"/>
      <c r="C834" s="224"/>
      <c r="D834" s="225" t="s">
        <v>142</v>
      </c>
      <c r="E834" s="226" t="s">
        <v>19</v>
      </c>
      <c r="F834" s="227" t="s">
        <v>825</v>
      </c>
      <c r="G834" s="224"/>
      <c r="H834" s="226" t="s">
        <v>19</v>
      </c>
      <c r="I834" s="228"/>
      <c r="J834" s="224"/>
      <c r="K834" s="224"/>
      <c r="L834" s="229"/>
      <c r="M834" s="230"/>
      <c r="N834" s="231"/>
      <c r="O834" s="231"/>
      <c r="P834" s="231"/>
      <c r="Q834" s="231"/>
      <c r="R834" s="231"/>
      <c r="S834" s="231"/>
      <c r="T834" s="232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33" t="s">
        <v>142</v>
      </c>
      <c r="AU834" s="233" t="s">
        <v>81</v>
      </c>
      <c r="AV834" s="13" t="s">
        <v>77</v>
      </c>
      <c r="AW834" s="13" t="s">
        <v>33</v>
      </c>
      <c r="AX834" s="13" t="s">
        <v>72</v>
      </c>
      <c r="AY834" s="233" t="s">
        <v>132</v>
      </c>
    </row>
    <row r="835" s="14" customFormat="1">
      <c r="A835" s="14"/>
      <c r="B835" s="234"/>
      <c r="C835" s="235"/>
      <c r="D835" s="225" t="s">
        <v>142</v>
      </c>
      <c r="E835" s="236" t="s">
        <v>19</v>
      </c>
      <c r="F835" s="237" t="s">
        <v>826</v>
      </c>
      <c r="G835" s="235"/>
      <c r="H835" s="238">
        <v>54.479999999999997</v>
      </c>
      <c r="I835" s="239"/>
      <c r="J835" s="235"/>
      <c r="K835" s="235"/>
      <c r="L835" s="240"/>
      <c r="M835" s="241"/>
      <c r="N835" s="242"/>
      <c r="O835" s="242"/>
      <c r="P835" s="242"/>
      <c r="Q835" s="242"/>
      <c r="R835" s="242"/>
      <c r="S835" s="242"/>
      <c r="T835" s="243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44" t="s">
        <v>142</v>
      </c>
      <c r="AU835" s="244" t="s">
        <v>81</v>
      </c>
      <c r="AV835" s="14" t="s">
        <v>81</v>
      </c>
      <c r="AW835" s="14" t="s">
        <v>33</v>
      </c>
      <c r="AX835" s="14" t="s">
        <v>72</v>
      </c>
      <c r="AY835" s="244" t="s">
        <v>132</v>
      </c>
    </row>
    <row r="836" s="15" customFormat="1">
      <c r="A836" s="15"/>
      <c r="B836" s="245"/>
      <c r="C836" s="246"/>
      <c r="D836" s="225" t="s">
        <v>142</v>
      </c>
      <c r="E836" s="247" t="s">
        <v>19</v>
      </c>
      <c r="F836" s="248" t="s">
        <v>152</v>
      </c>
      <c r="G836" s="246"/>
      <c r="H836" s="249">
        <v>54.479999999999997</v>
      </c>
      <c r="I836" s="250"/>
      <c r="J836" s="246"/>
      <c r="K836" s="246"/>
      <c r="L836" s="251"/>
      <c r="M836" s="252"/>
      <c r="N836" s="253"/>
      <c r="O836" s="253"/>
      <c r="P836" s="253"/>
      <c r="Q836" s="253"/>
      <c r="R836" s="253"/>
      <c r="S836" s="253"/>
      <c r="T836" s="254"/>
      <c r="U836" s="15"/>
      <c r="V836" s="15"/>
      <c r="W836" s="15"/>
      <c r="X836" s="15"/>
      <c r="Y836" s="15"/>
      <c r="Z836" s="15"/>
      <c r="AA836" s="15"/>
      <c r="AB836" s="15"/>
      <c r="AC836" s="15"/>
      <c r="AD836" s="15"/>
      <c r="AE836" s="15"/>
      <c r="AT836" s="255" t="s">
        <v>142</v>
      </c>
      <c r="AU836" s="255" t="s">
        <v>81</v>
      </c>
      <c r="AV836" s="15" t="s">
        <v>87</v>
      </c>
      <c r="AW836" s="15" t="s">
        <v>33</v>
      </c>
      <c r="AX836" s="15" t="s">
        <v>77</v>
      </c>
      <c r="AY836" s="255" t="s">
        <v>132</v>
      </c>
    </row>
    <row r="837" s="2" customFormat="1" ht="21.75" customHeight="1">
      <c r="A837" s="39"/>
      <c r="B837" s="40"/>
      <c r="C837" s="205" t="s">
        <v>827</v>
      </c>
      <c r="D837" s="205" t="s">
        <v>134</v>
      </c>
      <c r="E837" s="206" t="s">
        <v>795</v>
      </c>
      <c r="F837" s="207" t="s">
        <v>796</v>
      </c>
      <c r="G837" s="208" t="s">
        <v>155</v>
      </c>
      <c r="H837" s="209">
        <v>54.479999999999997</v>
      </c>
      <c r="I837" s="210"/>
      <c r="J837" s="211">
        <f>ROUND(I837*H837,2)</f>
        <v>0</v>
      </c>
      <c r="K837" s="207" t="s">
        <v>138</v>
      </c>
      <c r="L837" s="45"/>
      <c r="M837" s="212" t="s">
        <v>19</v>
      </c>
      <c r="N837" s="213" t="s">
        <v>43</v>
      </c>
      <c r="O837" s="85"/>
      <c r="P837" s="214">
        <f>O837*H837</f>
        <v>0</v>
      </c>
      <c r="Q837" s="214">
        <v>0</v>
      </c>
      <c r="R837" s="214">
        <f>Q837*H837</f>
        <v>0</v>
      </c>
      <c r="S837" s="214">
        <v>0</v>
      </c>
      <c r="T837" s="215">
        <f>S837*H837</f>
        <v>0</v>
      </c>
      <c r="U837" s="39"/>
      <c r="V837" s="39"/>
      <c r="W837" s="39"/>
      <c r="X837" s="39"/>
      <c r="Y837" s="39"/>
      <c r="Z837" s="39"/>
      <c r="AA837" s="39"/>
      <c r="AB837" s="39"/>
      <c r="AC837" s="39"/>
      <c r="AD837" s="39"/>
      <c r="AE837" s="39"/>
      <c r="AR837" s="216" t="s">
        <v>333</v>
      </c>
      <c r="AT837" s="216" t="s">
        <v>134</v>
      </c>
      <c r="AU837" s="216" t="s">
        <v>81</v>
      </c>
      <c r="AY837" s="18" t="s">
        <v>132</v>
      </c>
      <c r="BE837" s="217">
        <f>IF(N837="základní",J837,0)</f>
        <v>0</v>
      </c>
      <c r="BF837" s="217">
        <f>IF(N837="snížená",J837,0)</f>
        <v>0</v>
      </c>
      <c r="BG837" s="217">
        <f>IF(N837="zákl. přenesená",J837,0)</f>
        <v>0</v>
      </c>
      <c r="BH837" s="217">
        <f>IF(N837="sníž. přenesená",J837,0)</f>
        <v>0</v>
      </c>
      <c r="BI837" s="217">
        <f>IF(N837="nulová",J837,0)</f>
        <v>0</v>
      </c>
      <c r="BJ837" s="18" t="s">
        <v>77</v>
      </c>
      <c r="BK837" s="217">
        <f>ROUND(I837*H837,2)</f>
        <v>0</v>
      </c>
      <c r="BL837" s="18" t="s">
        <v>333</v>
      </c>
      <c r="BM837" s="216" t="s">
        <v>828</v>
      </c>
    </row>
    <row r="838" s="2" customFormat="1">
      <c r="A838" s="39"/>
      <c r="B838" s="40"/>
      <c r="C838" s="41"/>
      <c r="D838" s="218" t="s">
        <v>140</v>
      </c>
      <c r="E838" s="41"/>
      <c r="F838" s="219" t="s">
        <v>798</v>
      </c>
      <c r="G838" s="41"/>
      <c r="H838" s="41"/>
      <c r="I838" s="220"/>
      <c r="J838" s="41"/>
      <c r="K838" s="41"/>
      <c r="L838" s="45"/>
      <c r="M838" s="221"/>
      <c r="N838" s="222"/>
      <c r="O838" s="85"/>
      <c r="P838" s="85"/>
      <c r="Q838" s="85"/>
      <c r="R838" s="85"/>
      <c r="S838" s="85"/>
      <c r="T838" s="86"/>
      <c r="U838" s="39"/>
      <c r="V838" s="39"/>
      <c r="W838" s="39"/>
      <c r="X838" s="39"/>
      <c r="Y838" s="39"/>
      <c r="Z838" s="39"/>
      <c r="AA838" s="39"/>
      <c r="AB838" s="39"/>
      <c r="AC838" s="39"/>
      <c r="AD838" s="39"/>
      <c r="AE838" s="39"/>
      <c r="AT838" s="18" t="s">
        <v>140</v>
      </c>
      <c r="AU838" s="18" t="s">
        <v>81</v>
      </c>
    </row>
    <row r="839" s="13" customFormat="1">
      <c r="A839" s="13"/>
      <c r="B839" s="223"/>
      <c r="C839" s="224"/>
      <c r="D839" s="225" t="s">
        <v>142</v>
      </c>
      <c r="E839" s="226" t="s">
        <v>19</v>
      </c>
      <c r="F839" s="227" t="s">
        <v>829</v>
      </c>
      <c r="G839" s="224"/>
      <c r="H839" s="226" t="s">
        <v>19</v>
      </c>
      <c r="I839" s="228"/>
      <c r="J839" s="224"/>
      <c r="K839" s="224"/>
      <c r="L839" s="229"/>
      <c r="M839" s="230"/>
      <c r="N839" s="231"/>
      <c r="O839" s="231"/>
      <c r="P839" s="231"/>
      <c r="Q839" s="231"/>
      <c r="R839" s="231"/>
      <c r="S839" s="231"/>
      <c r="T839" s="232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33" t="s">
        <v>142</v>
      </c>
      <c r="AU839" s="233" t="s">
        <v>81</v>
      </c>
      <c r="AV839" s="13" t="s">
        <v>77</v>
      </c>
      <c r="AW839" s="13" t="s">
        <v>33</v>
      </c>
      <c r="AX839" s="13" t="s">
        <v>72</v>
      </c>
      <c r="AY839" s="233" t="s">
        <v>132</v>
      </c>
    </row>
    <row r="840" s="14" customFormat="1">
      <c r="A840" s="14"/>
      <c r="B840" s="234"/>
      <c r="C840" s="235"/>
      <c r="D840" s="225" t="s">
        <v>142</v>
      </c>
      <c r="E840" s="236" t="s">
        <v>19</v>
      </c>
      <c r="F840" s="237" t="s">
        <v>826</v>
      </c>
      <c r="G840" s="235"/>
      <c r="H840" s="238">
        <v>54.479999999999997</v>
      </c>
      <c r="I840" s="239"/>
      <c r="J840" s="235"/>
      <c r="K840" s="235"/>
      <c r="L840" s="240"/>
      <c r="M840" s="241"/>
      <c r="N840" s="242"/>
      <c r="O840" s="242"/>
      <c r="P840" s="242"/>
      <c r="Q840" s="242"/>
      <c r="R840" s="242"/>
      <c r="S840" s="242"/>
      <c r="T840" s="243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44" t="s">
        <v>142</v>
      </c>
      <c r="AU840" s="244" t="s">
        <v>81</v>
      </c>
      <c r="AV840" s="14" t="s">
        <v>81</v>
      </c>
      <c r="AW840" s="14" t="s">
        <v>33</v>
      </c>
      <c r="AX840" s="14" t="s">
        <v>72</v>
      </c>
      <c r="AY840" s="244" t="s">
        <v>132</v>
      </c>
    </row>
    <row r="841" s="15" customFormat="1">
      <c r="A841" s="15"/>
      <c r="B841" s="245"/>
      <c r="C841" s="246"/>
      <c r="D841" s="225" t="s">
        <v>142</v>
      </c>
      <c r="E841" s="247" t="s">
        <v>19</v>
      </c>
      <c r="F841" s="248" t="s">
        <v>152</v>
      </c>
      <c r="G841" s="246"/>
      <c r="H841" s="249">
        <v>54.479999999999997</v>
      </c>
      <c r="I841" s="250"/>
      <c r="J841" s="246"/>
      <c r="K841" s="246"/>
      <c r="L841" s="251"/>
      <c r="M841" s="252"/>
      <c r="N841" s="253"/>
      <c r="O841" s="253"/>
      <c r="P841" s="253"/>
      <c r="Q841" s="253"/>
      <c r="R841" s="253"/>
      <c r="S841" s="253"/>
      <c r="T841" s="254"/>
      <c r="U841" s="15"/>
      <c r="V841" s="15"/>
      <c r="W841" s="15"/>
      <c r="X841" s="15"/>
      <c r="Y841" s="15"/>
      <c r="Z841" s="15"/>
      <c r="AA841" s="15"/>
      <c r="AB841" s="15"/>
      <c r="AC841" s="15"/>
      <c r="AD841" s="15"/>
      <c r="AE841" s="15"/>
      <c r="AT841" s="255" t="s">
        <v>142</v>
      </c>
      <c r="AU841" s="255" t="s">
        <v>81</v>
      </c>
      <c r="AV841" s="15" t="s">
        <v>87</v>
      </c>
      <c r="AW841" s="15" t="s">
        <v>33</v>
      </c>
      <c r="AX841" s="15" t="s">
        <v>77</v>
      </c>
      <c r="AY841" s="255" t="s">
        <v>132</v>
      </c>
    </row>
    <row r="842" s="2" customFormat="1" ht="16.5" customHeight="1">
      <c r="A842" s="39"/>
      <c r="B842" s="40"/>
      <c r="C842" s="267" t="s">
        <v>830</v>
      </c>
      <c r="D842" s="267" t="s">
        <v>540</v>
      </c>
      <c r="E842" s="268" t="s">
        <v>801</v>
      </c>
      <c r="F842" s="269" t="s">
        <v>802</v>
      </c>
      <c r="G842" s="270" t="s">
        <v>155</v>
      </c>
      <c r="H842" s="271">
        <v>57.204000000000001</v>
      </c>
      <c r="I842" s="272"/>
      <c r="J842" s="273">
        <f>ROUND(I842*H842,2)</f>
        <v>0</v>
      </c>
      <c r="K842" s="269" t="s">
        <v>19</v>
      </c>
      <c r="L842" s="274"/>
      <c r="M842" s="275" t="s">
        <v>19</v>
      </c>
      <c r="N842" s="276" t="s">
        <v>43</v>
      </c>
      <c r="O842" s="85"/>
      <c r="P842" s="214">
        <f>O842*H842</f>
        <v>0</v>
      </c>
      <c r="Q842" s="214">
        <v>0.0067000000000000002</v>
      </c>
      <c r="R842" s="214">
        <f>Q842*H842</f>
        <v>0.38326680000000002</v>
      </c>
      <c r="S842" s="214">
        <v>0</v>
      </c>
      <c r="T842" s="215">
        <f>S842*H842</f>
        <v>0</v>
      </c>
      <c r="U842" s="39"/>
      <c r="V842" s="39"/>
      <c r="W842" s="39"/>
      <c r="X842" s="39"/>
      <c r="Y842" s="39"/>
      <c r="Z842" s="39"/>
      <c r="AA842" s="39"/>
      <c r="AB842" s="39"/>
      <c r="AC842" s="39"/>
      <c r="AD842" s="39"/>
      <c r="AE842" s="39"/>
      <c r="AR842" s="216" t="s">
        <v>452</v>
      </c>
      <c r="AT842" s="216" t="s">
        <v>540</v>
      </c>
      <c r="AU842" s="216" t="s">
        <v>81</v>
      </c>
      <c r="AY842" s="18" t="s">
        <v>132</v>
      </c>
      <c r="BE842" s="217">
        <f>IF(N842="základní",J842,0)</f>
        <v>0</v>
      </c>
      <c r="BF842" s="217">
        <f>IF(N842="snížená",J842,0)</f>
        <v>0</v>
      </c>
      <c r="BG842" s="217">
        <f>IF(N842="zákl. přenesená",J842,0)</f>
        <v>0</v>
      </c>
      <c r="BH842" s="217">
        <f>IF(N842="sníž. přenesená",J842,0)</f>
        <v>0</v>
      </c>
      <c r="BI842" s="217">
        <f>IF(N842="nulová",J842,0)</f>
        <v>0</v>
      </c>
      <c r="BJ842" s="18" t="s">
        <v>77</v>
      </c>
      <c r="BK842" s="217">
        <f>ROUND(I842*H842,2)</f>
        <v>0</v>
      </c>
      <c r="BL842" s="18" t="s">
        <v>333</v>
      </c>
      <c r="BM842" s="216" t="s">
        <v>831</v>
      </c>
    </row>
    <row r="843" s="14" customFormat="1">
      <c r="A843" s="14"/>
      <c r="B843" s="234"/>
      <c r="C843" s="235"/>
      <c r="D843" s="225" t="s">
        <v>142</v>
      </c>
      <c r="E843" s="236" t="s">
        <v>19</v>
      </c>
      <c r="F843" s="237" t="s">
        <v>832</v>
      </c>
      <c r="G843" s="235"/>
      <c r="H843" s="238">
        <v>57.204000000000001</v>
      </c>
      <c r="I843" s="239"/>
      <c r="J843" s="235"/>
      <c r="K843" s="235"/>
      <c r="L843" s="240"/>
      <c r="M843" s="241"/>
      <c r="N843" s="242"/>
      <c r="O843" s="242"/>
      <c r="P843" s="242"/>
      <c r="Q843" s="242"/>
      <c r="R843" s="242"/>
      <c r="S843" s="242"/>
      <c r="T843" s="243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44" t="s">
        <v>142</v>
      </c>
      <c r="AU843" s="244" t="s">
        <v>81</v>
      </c>
      <c r="AV843" s="14" t="s">
        <v>81</v>
      </c>
      <c r="AW843" s="14" t="s">
        <v>33</v>
      </c>
      <c r="AX843" s="14" t="s">
        <v>72</v>
      </c>
      <c r="AY843" s="244" t="s">
        <v>132</v>
      </c>
    </row>
    <row r="844" s="15" customFormat="1">
      <c r="A844" s="15"/>
      <c r="B844" s="245"/>
      <c r="C844" s="246"/>
      <c r="D844" s="225" t="s">
        <v>142</v>
      </c>
      <c r="E844" s="247" t="s">
        <v>19</v>
      </c>
      <c r="F844" s="248" t="s">
        <v>152</v>
      </c>
      <c r="G844" s="246"/>
      <c r="H844" s="249">
        <v>57.204000000000001</v>
      </c>
      <c r="I844" s="250"/>
      <c r="J844" s="246"/>
      <c r="K844" s="246"/>
      <c r="L844" s="251"/>
      <c r="M844" s="252"/>
      <c r="N844" s="253"/>
      <c r="O844" s="253"/>
      <c r="P844" s="253"/>
      <c r="Q844" s="253"/>
      <c r="R844" s="253"/>
      <c r="S844" s="253"/>
      <c r="T844" s="254"/>
      <c r="U844" s="15"/>
      <c r="V844" s="15"/>
      <c r="W844" s="15"/>
      <c r="X844" s="15"/>
      <c r="Y844" s="15"/>
      <c r="Z844" s="15"/>
      <c r="AA844" s="15"/>
      <c r="AB844" s="15"/>
      <c r="AC844" s="15"/>
      <c r="AD844" s="15"/>
      <c r="AE844" s="15"/>
      <c r="AT844" s="255" t="s">
        <v>142</v>
      </c>
      <c r="AU844" s="255" t="s">
        <v>81</v>
      </c>
      <c r="AV844" s="15" t="s">
        <v>87</v>
      </c>
      <c r="AW844" s="15" t="s">
        <v>33</v>
      </c>
      <c r="AX844" s="15" t="s">
        <v>77</v>
      </c>
      <c r="AY844" s="255" t="s">
        <v>132</v>
      </c>
    </row>
    <row r="845" s="2" customFormat="1" ht="44.25" customHeight="1">
      <c r="A845" s="39"/>
      <c r="B845" s="40"/>
      <c r="C845" s="205" t="s">
        <v>833</v>
      </c>
      <c r="D845" s="205" t="s">
        <v>134</v>
      </c>
      <c r="E845" s="206" t="s">
        <v>834</v>
      </c>
      <c r="F845" s="207" t="s">
        <v>835</v>
      </c>
      <c r="G845" s="208" t="s">
        <v>590</v>
      </c>
      <c r="H845" s="277"/>
      <c r="I845" s="210"/>
      <c r="J845" s="211">
        <f>ROUND(I845*H845,2)</f>
        <v>0</v>
      </c>
      <c r="K845" s="207" t="s">
        <v>138</v>
      </c>
      <c r="L845" s="45"/>
      <c r="M845" s="212" t="s">
        <v>19</v>
      </c>
      <c r="N845" s="213" t="s">
        <v>43</v>
      </c>
      <c r="O845" s="85"/>
      <c r="P845" s="214">
        <f>O845*H845</f>
        <v>0</v>
      </c>
      <c r="Q845" s="214">
        <v>0</v>
      </c>
      <c r="R845" s="214">
        <f>Q845*H845</f>
        <v>0</v>
      </c>
      <c r="S845" s="214">
        <v>0</v>
      </c>
      <c r="T845" s="215">
        <f>S845*H845</f>
        <v>0</v>
      </c>
      <c r="U845" s="39"/>
      <c r="V845" s="39"/>
      <c r="W845" s="39"/>
      <c r="X845" s="39"/>
      <c r="Y845" s="39"/>
      <c r="Z845" s="39"/>
      <c r="AA845" s="39"/>
      <c r="AB845" s="39"/>
      <c r="AC845" s="39"/>
      <c r="AD845" s="39"/>
      <c r="AE845" s="39"/>
      <c r="AR845" s="216" t="s">
        <v>333</v>
      </c>
      <c r="AT845" s="216" t="s">
        <v>134</v>
      </c>
      <c r="AU845" s="216" t="s">
        <v>81</v>
      </c>
      <c r="AY845" s="18" t="s">
        <v>132</v>
      </c>
      <c r="BE845" s="217">
        <f>IF(N845="základní",J845,0)</f>
        <v>0</v>
      </c>
      <c r="BF845" s="217">
        <f>IF(N845="snížená",J845,0)</f>
        <v>0</v>
      </c>
      <c r="BG845" s="217">
        <f>IF(N845="zákl. přenesená",J845,0)</f>
        <v>0</v>
      </c>
      <c r="BH845" s="217">
        <f>IF(N845="sníž. přenesená",J845,0)</f>
        <v>0</v>
      </c>
      <c r="BI845" s="217">
        <f>IF(N845="nulová",J845,0)</f>
        <v>0</v>
      </c>
      <c r="BJ845" s="18" t="s">
        <v>77</v>
      </c>
      <c r="BK845" s="217">
        <f>ROUND(I845*H845,2)</f>
        <v>0</v>
      </c>
      <c r="BL845" s="18" t="s">
        <v>333</v>
      </c>
      <c r="BM845" s="216" t="s">
        <v>836</v>
      </c>
    </row>
    <row r="846" s="2" customFormat="1">
      <c r="A846" s="39"/>
      <c r="B846" s="40"/>
      <c r="C846" s="41"/>
      <c r="D846" s="218" t="s">
        <v>140</v>
      </c>
      <c r="E846" s="41"/>
      <c r="F846" s="219" t="s">
        <v>837</v>
      </c>
      <c r="G846" s="41"/>
      <c r="H846" s="41"/>
      <c r="I846" s="220"/>
      <c r="J846" s="41"/>
      <c r="K846" s="41"/>
      <c r="L846" s="45"/>
      <c r="M846" s="221"/>
      <c r="N846" s="222"/>
      <c r="O846" s="85"/>
      <c r="P846" s="85"/>
      <c r="Q846" s="85"/>
      <c r="R846" s="85"/>
      <c r="S846" s="85"/>
      <c r="T846" s="86"/>
      <c r="U846" s="39"/>
      <c r="V846" s="39"/>
      <c r="W846" s="39"/>
      <c r="X846" s="39"/>
      <c r="Y846" s="39"/>
      <c r="Z846" s="39"/>
      <c r="AA846" s="39"/>
      <c r="AB846" s="39"/>
      <c r="AC846" s="39"/>
      <c r="AD846" s="39"/>
      <c r="AE846" s="39"/>
      <c r="AT846" s="18" t="s">
        <v>140</v>
      </c>
      <c r="AU846" s="18" t="s">
        <v>81</v>
      </c>
    </row>
    <row r="847" s="12" customFormat="1" ht="22.8" customHeight="1">
      <c r="A847" s="12"/>
      <c r="B847" s="189"/>
      <c r="C847" s="190"/>
      <c r="D847" s="191" t="s">
        <v>71</v>
      </c>
      <c r="E847" s="203" t="s">
        <v>838</v>
      </c>
      <c r="F847" s="203" t="s">
        <v>839</v>
      </c>
      <c r="G847" s="190"/>
      <c r="H847" s="190"/>
      <c r="I847" s="193"/>
      <c r="J847" s="204">
        <f>BK847</f>
        <v>0</v>
      </c>
      <c r="K847" s="190"/>
      <c r="L847" s="195"/>
      <c r="M847" s="196"/>
      <c r="N847" s="197"/>
      <c r="O847" s="197"/>
      <c r="P847" s="198">
        <f>SUM(P848:P873)</f>
        <v>0</v>
      </c>
      <c r="Q847" s="197"/>
      <c r="R847" s="198">
        <f>SUM(R848:R873)</f>
        <v>0.21240000000000001</v>
      </c>
      <c r="S847" s="197"/>
      <c r="T847" s="199">
        <f>SUM(T848:T873)</f>
        <v>0.192</v>
      </c>
      <c r="U847" s="12"/>
      <c r="V847" s="12"/>
      <c r="W847" s="12"/>
      <c r="X847" s="12"/>
      <c r="Y847" s="12"/>
      <c r="Z847" s="12"/>
      <c r="AA847" s="12"/>
      <c r="AB847" s="12"/>
      <c r="AC847" s="12"/>
      <c r="AD847" s="12"/>
      <c r="AE847" s="12"/>
      <c r="AR847" s="200" t="s">
        <v>81</v>
      </c>
      <c r="AT847" s="201" t="s">
        <v>71</v>
      </c>
      <c r="AU847" s="201" t="s">
        <v>77</v>
      </c>
      <c r="AY847" s="200" t="s">
        <v>132</v>
      </c>
      <c r="BK847" s="202">
        <f>SUM(BK848:BK873)</f>
        <v>0</v>
      </c>
    </row>
    <row r="848" s="2" customFormat="1" ht="37.8" customHeight="1">
      <c r="A848" s="39"/>
      <c r="B848" s="40"/>
      <c r="C848" s="205" t="s">
        <v>840</v>
      </c>
      <c r="D848" s="205" t="s">
        <v>134</v>
      </c>
      <c r="E848" s="206" t="s">
        <v>841</v>
      </c>
      <c r="F848" s="207" t="s">
        <v>842</v>
      </c>
      <c r="G848" s="208" t="s">
        <v>255</v>
      </c>
      <c r="H848" s="209">
        <v>4</v>
      </c>
      <c r="I848" s="210"/>
      <c r="J848" s="211">
        <f>ROUND(I848*H848,2)</f>
        <v>0</v>
      </c>
      <c r="K848" s="207" t="s">
        <v>138</v>
      </c>
      <c r="L848" s="45"/>
      <c r="M848" s="212" t="s">
        <v>19</v>
      </c>
      <c r="N848" s="213" t="s">
        <v>43</v>
      </c>
      <c r="O848" s="85"/>
      <c r="P848" s="214">
        <f>O848*H848</f>
        <v>0</v>
      </c>
      <c r="Q848" s="214">
        <v>0</v>
      </c>
      <c r="R848" s="214">
        <f>Q848*H848</f>
        <v>0</v>
      </c>
      <c r="S848" s="214">
        <v>0</v>
      </c>
      <c r="T848" s="215">
        <f>S848*H848</f>
        <v>0</v>
      </c>
      <c r="U848" s="39"/>
      <c r="V848" s="39"/>
      <c r="W848" s="39"/>
      <c r="X848" s="39"/>
      <c r="Y848" s="39"/>
      <c r="Z848" s="39"/>
      <c r="AA848" s="39"/>
      <c r="AB848" s="39"/>
      <c r="AC848" s="39"/>
      <c r="AD848" s="39"/>
      <c r="AE848" s="39"/>
      <c r="AR848" s="216" t="s">
        <v>333</v>
      </c>
      <c r="AT848" s="216" t="s">
        <v>134</v>
      </c>
      <c r="AU848" s="216" t="s">
        <v>81</v>
      </c>
      <c r="AY848" s="18" t="s">
        <v>132</v>
      </c>
      <c r="BE848" s="217">
        <f>IF(N848="základní",J848,0)</f>
        <v>0</v>
      </c>
      <c r="BF848" s="217">
        <f>IF(N848="snížená",J848,0)</f>
        <v>0</v>
      </c>
      <c r="BG848" s="217">
        <f>IF(N848="zákl. přenesená",J848,0)</f>
        <v>0</v>
      </c>
      <c r="BH848" s="217">
        <f>IF(N848="sníž. přenesená",J848,0)</f>
        <v>0</v>
      </c>
      <c r="BI848" s="217">
        <f>IF(N848="nulová",J848,0)</f>
        <v>0</v>
      </c>
      <c r="BJ848" s="18" t="s">
        <v>77</v>
      </c>
      <c r="BK848" s="217">
        <f>ROUND(I848*H848,2)</f>
        <v>0</v>
      </c>
      <c r="BL848" s="18" t="s">
        <v>333</v>
      </c>
      <c r="BM848" s="216" t="s">
        <v>843</v>
      </c>
    </row>
    <row r="849" s="2" customFormat="1">
      <c r="A849" s="39"/>
      <c r="B849" s="40"/>
      <c r="C849" s="41"/>
      <c r="D849" s="218" t="s">
        <v>140</v>
      </c>
      <c r="E849" s="41"/>
      <c r="F849" s="219" t="s">
        <v>844</v>
      </c>
      <c r="G849" s="41"/>
      <c r="H849" s="41"/>
      <c r="I849" s="220"/>
      <c r="J849" s="41"/>
      <c r="K849" s="41"/>
      <c r="L849" s="45"/>
      <c r="M849" s="221"/>
      <c r="N849" s="222"/>
      <c r="O849" s="85"/>
      <c r="P849" s="85"/>
      <c r="Q849" s="85"/>
      <c r="R849" s="85"/>
      <c r="S849" s="85"/>
      <c r="T849" s="86"/>
      <c r="U849" s="39"/>
      <c r="V849" s="39"/>
      <c r="W849" s="39"/>
      <c r="X849" s="39"/>
      <c r="Y849" s="39"/>
      <c r="Z849" s="39"/>
      <c r="AA849" s="39"/>
      <c r="AB849" s="39"/>
      <c r="AC849" s="39"/>
      <c r="AD849" s="39"/>
      <c r="AE849" s="39"/>
      <c r="AT849" s="18" t="s">
        <v>140</v>
      </c>
      <c r="AU849" s="18" t="s">
        <v>81</v>
      </c>
    </row>
    <row r="850" s="13" customFormat="1">
      <c r="A850" s="13"/>
      <c r="B850" s="223"/>
      <c r="C850" s="224"/>
      <c r="D850" s="225" t="s">
        <v>142</v>
      </c>
      <c r="E850" s="226" t="s">
        <v>19</v>
      </c>
      <c r="F850" s="227" t="s">
        <v>845</v>
      </c>
      <c r="G850" s="224"/>
      <c r="H850" s="226" t="s">
        <v>19</v>
      </c>
      <c r="I850" s="228"/>
      <c r="J850" s="224"/>
      <c r="K850" s="224"/>
      <c r="L850" s="229"/>
      <c r="M850" s="230"/>
      <c r="N850" s="231"/>
      <c r="O850" s="231"/>
      <c r="P850" s="231"/>
      <c r="Q850" s="231"/>
      <c r="R850" s="231"/>
      <c r="S850" s="231"/>
      <c r="T850" s="232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33" t="s">
        <v>142</v>
      </c>
      <c r="AU850" s="233" t="s">
        <v>81</v>
      </c>
      <c r="AV850" s="13" t="s">
        <v>77</v>
      </c>
      <c r="AW850" s="13" t="s">
        <v>33</v>
      </c>
      <c r="AX850" s="13" t="s">
        <v>72</v>
      </c>
      <c r="AY850" s="233" t="s">
        <v>132</v>
      </c>
    </row>
    <row r="851" s="14" customFormat="1">
      <c r="A851" s="14"/>
      <c r="B851" s="234"/>
      <c r="C851" s="235"/>
      <c r="D851" s="225" t="s">
        <v>142</v>
      </c>
      <c r="E851" s="236" t="s">
        <v>19</v>
      </c>
      <c r="F851" s="237" t="s">
        <v>87</v>
      </c>
      <c r="G851" s="235"/>
      <c r="H851" s="238">
        <v>4</v>
      </c>
      <c r="I851" s="239"/>
      <c r="J851" s="235"/>
      <c r="K851" s="235"/>
      <c r="L851" s="240"/>
      <c r="M851" s="241"/>
      <c r="N851" s="242"/>
      <c r="O851" s="242"/>
      <c r="P851" s="242"/>
      <c r="Q851" s="242"/>
      <c r="R851" s="242"/>
      <c r="S851" s="242"/>
      <c r="T851" s="243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44" t="s">
        <v>142</v>
      </c>
      <c r="AU851" s="244" t="s">
        <v>81</v>
      </c>
      <c r="AV851" s="14" t="s">
        <v>81</v>
      </c>
      <c r="AW851" s="14" t="s">
        <v>33</v>
      </c>
      <c r="AX851" s="14" t="s">
        <v>72</v>
      </c>
      <c r="AY851" s="244" t="s">
        <v>132</v>
      </c>
    </row>
    <row r="852" s="15" customFormat="1">
      <c r="A852" s="15"/>
      <c r="B852" s="245"/>
      <c r="C852" s="246"/>
      <c r="D852" s="225" t="s">
        <v>142</v>
      </c>
      <c r="E852" s="247" t="s">
        <v>19</v>
      </c>
      <c r="F852" s="248" t="s">
        <v>152</v>
      </c>
      <c r="G852" s="246"/>
      <c r="H852" s="249">
        <v>4</v>
      </c>
      <c r="I852" s="250"/>
      <c r="J852" s="246"/>
      <c r="K852" s="246"/>
      <c r="L852" s="251"/>
      <c r="M852" s="252"/>
      <c r="N852" s="253"/>
      <c r="O852" s="253"/>
      <c r="P852" s="253"/>
      <c r="Q852" s="253"/>
      <c r="R852" s="253"/>
      <c r="S852" s="253"/>
      <c r="T852" s="254"/>
      <c r="U852" s="15"/>
      <c r="V852" s="15"/>
      <c r="W852" s="15"/>
      <c r="X852" s="15"/>
      <c r="Y852" s="15"/>
      <c r="Z852" s="15"/>
      <c r="AA852" s="15"/>
      <c r="AB852" s="15"/>
      <c r="AC852" s="15"/>
      <c r="AD852" s="15"/>
      <c r="AE852" s="15"/>
      <c r="AT852" s="255" t="s">
        <v>142</v>
      </c>
      <c r="AU852" s="255" t="s">
        <v>81</v>
      </c>
      <c r="AV852" s="15" t="s">
        <v>87</v>
      </c>
      <c r="AW852" s="15" t="s">
        <v>33</v>
      </c>
      <c r="AX852" s="15" t="s">
        <v>77</v>
      </c>
      <c r="AY852" s="255" t="s">
        <v>132</v>
      </c>
    </row>
    <row r="853" s="2" customFormat="1" ht="24.15" customHeight="1">
      <c r="A853" s="39"/>
      <c r="B853" s="40"/>
      <c r="C853" s="267" t="s">
        <v>846</v>
      </c>
      <c r="D853" s="267" t="s">
        <v>540</v>
      </c>
      <c r="E853" s="268" t="s">
        <v>847</v>
      </c>
      <c r="F853" s="269" t="s">
        <v>848</v>
      </c>
      <c r="G853" s="270" t="s">
        <v>255</v>
      </c>
      <c r="H853" s="271">
        <v>2</v>
      </c>
      <c r="I853" s="272"/>
      <c r="J853" s="273">
        <f>ROUND(I853*H853,2)</f>
        <v>0</v>
      </c>
      <c r="K853" s="269" t="s">
        <v>19</v>
      </c>
      <c r="L853" s="274"/>
      <c r="M853" s="275" t="s">
        <v>19</v>
      </c>
      <c r="N853" s="276" t="s">
        <v>43</v>
      </c>
      <c r="O853" s="85"/>
      <c r="P853" s="214">
        <f>O853*H853</f>
        <v>0</v>
      </c>
      <c r="Q853" s="214">
        <v>0.032000000000000001</v>
      </c>
      <c r="R853" s="214">
        <f>Q853*H853</f>
        <v>0.064000000000000001</v>
      </c>
      <c r="S853" s="214">
        <v>0</v>
      </c>
      <c r="T853" s="215">
        <f>S853*H853</f>
        <v>0</v>
      </c>
      <c r="U853" s="39"/>
      <c r="V853" s="39"/>
      <c r="W853" s="39"/>
      <c r="X853" s="39"/>
      <c r="Y853" s="39"/>
      <c r="Z853" s="39"/>
      <c r="AA853" s="39"/>
      <c r="AB853" s="39"/>
      <c r="AC853" s="39"/>
      <c r="AD853" s="39"/>
      <c r="AE853" s="39"/>
      <c r="AR853" s="216" t="s">
        <v>452</v>
      </c>
      <c r="AT853" s="216" t="s">
        <v>540</v>
      </c>
      <c r="AU853" s="216" t="s">
        <v>81</v>
      </c>
      <c r="AY853" s="18" t="s">
        <v>132</v>
      </c>
      <c r="BE853" s="217">
        <f>IF(N853="základní",J853,0)</f>
        <v>0</v>
      </c>
      <c r="BF853" s="217">
        <f>IF(N853="snížená",J853,0)</f>
        <v>0</v>
      </c>
      <c r="BG853" s="217">
        <f>IF(N853="zákl. přenesená",J853,0)</f>
        <v>0</v>
      </c>
      <c r="BH853" s="217">
        <f>IF(N853="sníž. přenesená",J853,0)</f>
        <v>0</v>
      </c>
      <c r="BI853" s="217">
        <f>IF(N853="nulová",J853,0)</f>
        <v>0</v>
      </c>
      <c r="BJ853" s="18" t="s">
        <v>77</v>
      </c>
      <c r="BK853" s="217">
        <f>ROUND(I853*H853,2)</f>
        <v>0</v>
      </c>
      <c r="BL853" s="18" t="s">
        <v>333</v>
      </c>
      <c r="BM853" s="216" t="s">
        <v>849</v>
      </c>
    </row>
    <row r="854" s="13" customFormat="1">
      <c r="A854" s="13"/>
      <c r="B854" s="223"/>
      <c r="C854" s="224"/>
      <c r="D854" s="225" t="s">
        <v>142</v>
      </c>
      <c r="E854" s="226" t="s">
        <v>19</v>
      </c>
      <c r="F854" s="227" t="s">
        <v>850</v>
      </c>
      <c r="G854" s="224"/>
      <c r="H854" s="226" t="s">
        <v>19</v>
      </c>
      <c r="I854" s="228"/>
      <c r="J854" s="224"/>
      <c r="K854" s="224"/>
      <c r="L854" s="229"/>
      <c r="M854" s="230"/>
      <c r="N854" s="231"/>
      <c r="O854" s="231"/>
      <c r="P854" s="231"/>
      <c r="Q854" s="231"/>
      <c r="R854" s="231"/>
      <c r="S854" s="231"/>
      <c r="T854" s="232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233" t="s">
        <v>142</v>
      </c>
      <c r="AU854" s="233" t="s">
        <v>81</v>
      </c>
      <c r="AV854" s="13" t="s">
        <v>77</v>
      </c>
      <c r="AW854" s="13" t="s">
        <v>33</v>
      </c>
      <c r="AX854" s="13" t="s">
        <v>72</v>
      </c>
      <c r="AY854" s="233" t="s">
        <v>132</v>
      </c>
    </row>
    <row r="855" s="14" customFormat="1">
      <c r="A855" s="14"/>
      <c r="B855" s="234"/>
      <c r="C855" s="235"/>
      <c r="D855" s="225" t="s">
        <v>142</v>
      </c>
      <c r="E855" s="236" t="s">
        <v>19</v>
      </c>
      <c r="F855" s="237" t="s">
        <v>691</v>
      </c>
      <c r="G855" s="235"/>
      <c r="H855" s="238">
        <v>2</v>
      </c>
      <c r="I855" s="239"/>
      <c r="J855" s="235"/>
      <c r="K855" s="235"/>
      <c r="L855" s="240"/>
      <c r="M855" s="241"/>
      <c r="N855" s="242"/>
      <c r="O855" s="242"/>
      <c r="P855" s="242"/>
      <c r="Q855" s="242"/>
      <c r="R855" s="242"/>
      <c r="S855" s="242"/>
      <c r="T855" s="243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T855" s="244" t="s">
        <v>142</v>
      </c>
      <c r="AU855" s="244" t="s">
        <v>81</v>
      </c>
      <c r="AV855" s="14" t="s">
        <v>81</v>
      </c>
      <c r="AW855" s="14" t="s">
        <v>33</v>
      </c>
      <c r="AX855" s="14" t="s">
        <v>72</v>
      </c>
      <c r="AY855" s="244" t="s">
        <v>132</v>
      </c>
    </row>
    <row r="856" s="15" customFormat="1">
      <c r="A856" s="15"/>
      <c r="B856" s="245"/>
      <c r="C856" s="246"/>
      <c r="D856" s="225" t="s">
        <v>142</v>
      </c>
      <c r="E856" s="247" t="s">
        <v>19</v>
      </c>
      <c r="F856" s="248" t="s">
        <v>152</v>
      </c>
      <c r="G856" s="246"/>
      <c r="H856" s="249">
        <v>2</v>
      </c>
      <c r="I856" s="250"/>
      <c r="J856" s="246"/>
      <c r="K856" s="246"/>
      <c r="L856" s="251"/>
      <c r="M856" s="252"/>
      <c r="N856" s="253"/>
      <c r="O856" s="253"/>
      <c r="P856" s="253"/>
      <c r="Q856" s="253"/>
      <c r="R856" s="253"/>
      <c r="S856" s="253"/>
      <c r="T856" s="254"/>
      <c r="U856" s="15"/>
      <c r="V856" s="15"/>
      <c r="W856" s="15"/>
      <c r="X856" s="15"/>
      <c r="Y856" s="15"/>
      <c r="Z856" s="15"/>
      <c r="AA856" s="15"/>
      <c r="AB856" s="15"/>
      <c r="AC856" s="15"/>
      <c r="AD856" s="15"/>
      <c r="AE856" s="15"/>
      <c r="AT856" s="255" t="s">
        <v>142</v>
      </c>
      <c r="AU856" s="255" t="s">
        <v>81</v>
      </c>
      <c r="AV856" s="15" t="s">
        <v>87</v>
      </c>
      <c r="AW856" s="15" t="s">
        <v>33</v>
      </c>
      <c r="AX856" s="15" t="s">
        <v>77</v>
      </c>
      <c r="AY856" s="255" t="s">
        <v>132</v>
      </c>
    </row>
    <row r="857" s="2" customFormat="1" ht="33" customHeight="1">
      <c r="A857" s="39"/>
      <c r="B857" s="40"/>
      <c r="C857" s="267" t="s">
        <v>851</v>
      </c>
      <c r="D857" s="267" t="s">
        <v>540</v>
      </c>
      <c r="E857" s="268" t="s">
        <v>852</v>
      </c>
      <c r="F857" s="269" t="s">
        <v>853</v>
      </c>
      <c r="G857" s="270" t="s">
        <v>255</v>
      </c>
      <c r="H857" s="271">
        <v>2</v>
      </c>
      <c r="I857" s="272"/>
      <c r="J857" s="273">
        <f>ROUND(I857*H857,2)</f>
        <v>0</v>
      </c>
      <c r="K857" s="269" t="s">
        <v>138</v>
      </c>
      <c r="L857" s="274"/>
      <c r="M857" s="275" t="s">
        <v>19</v>
      </c>
      <c r="N857" s="276" t="s">
        <v>43</v>
      </c>
      <c r="O857" s="85"/>
      <c r="P857" s="214">
        <f>O857*H857</f>
        <v>0</v>
      </c>
      <c r="Q857" s="214">
        <v>0.065000000000000002</v>
      </c>
      <c r="R857" s="214">
        <f>Q857*H857</f>
        <v>0.13</v>
      </c>
      <c r="S857" s="214">
        <v>0</v>
      </c>
      <c r="T857" s="215">
        <f>S857*H857</f>
        <v>0</v>
      </c>
      <c r="U857" s="39"/>
      <c r="V857" s="39"/>
      <c r="W857" s="39"/>
      <c r="X857" s="39"/>
      <c r="Y857" s="39"/>
      <c r="Z857" s="39"/>
      <c r="AA857" s="39"/>
      <c r="AB857" s="39"/>
      <c r="AC857" s="39"/>
      <c r="AD857" s="39"/>
      <c r="AE857" s="39"/>
      <c r="AR857" s="216" t="s">
        <v>452</v>
      </c>
      <c r="AT857" s="216" t="s">
        <v>540</v>
      </c>
      <c r="AU857" s="216" t="s">
        <v>81</v>
      </c>
      <c r="AY857" s="18" t="s">
        <v>132</v>
      </c>
      <c r="BE857" s="217">
        <f>IF(N857="základní",J857,0)</f>
        <v>0</v>
      </c>
      <c r="BF857" s="217">
        <f>IF(N857="snížená",J857,0)</f>
        <v>0</v>
      </c>
      <c r="BG857" s="217">
        <f>IF(N857="zákl. přenesená",J857,0)</f>
        <v>0</v>
      </c>
      <c r="BH857" s="217">
        <f>IF(N857="sníž. přenesená",J857,0)</f>
        <v>0</v>
      </c>
      <c r="BI857" s="217">
        <f>IF(N857="nulová",J857,0)</f>
        <v>0</v>
      </c>
      <c r="BJ857" s="18" t="s">
        <v>77</v>
      </c>
      <c r="BK857" s="217">
        <f>ROUND(I857*H857,2)</f>
        <v>0</v>
      </c>
      <c r="BL857" s="18" t="s">
        <v>333</v>
      </c>
      <c r="BM857" s="216" t="s">
        <v>854</v>
      </c>
    </row>
    <row r="858" s="13" customFormat="1">
      <c r="A858" s="13"/>
      <c r="B858" s="223"/>
      <c r="C858" s="224"/>
      <c r="D858" s="225" t="s">
        <v>142</v>
      </c>
      <c r="E858" s="226" t="s">
        <v>19</v>
      </c>
      <c r="F858" s="227" t="s">
        <v>855</v>
      </c>
      <c r="G858" s="224"/>
      <c r="H858" s="226" t="s">
        <v>19</v>
      </c>
      <c r="I858" s="228"/>
      <c r="J858" s="224"/>
      <c r="K858" s="224"/>
      <c r="L858" s="229"/>
      <c r="M858" s="230"/>
      <c r="N858" s="231"/>
      <c r="O858" s="231"/>
      <c r="P858" s="231"/>
      <c r="Q858" s="231"/>
      <c r="R858" s="231"/>
      <c r="S858" s="231"/>
      <c r="T858" s="232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T858" s="233" t="s">
        <v>142</v>
      </c>
      <c r="AU858" s="233" t="s">
        <v>81</v>
      </c>
      <c r="AV858" s="13" t="s">
        <v>77</v>
      </c>
      <c r="AW858" s="13" t="s">
        <v>33</v>
      </c>
      <c r="AX858" s="13" t="s">
        <v>72</v>
      </c>
      <c r="AY858" s="233" t="s">
        <v>132</v>
      </c>
    </row>
    <row r="859" s="14" customFormat="1">
      <c r="A859" s="14"/>
      <c r="B859" s="234"/>
      <c r="C859" s="235"/>
      <c r="D859" s="225" t="s">
        <v>142</v>
      </c>
      <c r="E859" s="236" t="s">
        <v>19</v>
      </c>
      <c r="F859" s="237" t="s">
        <v>691</v>
      </c>
      <c r="G859" s="235"/>
      <c r="H859" s="238">
        <v>2</v>
      </c>
      <c r="I859" s="239"/>
      <c r="J859" s="235"/>
      <c r="K859" s="235"/>
      <c r="L859" s="240"/>
      <c r="M859" s="241"/>
      <c r="N859" s="242"/>
      <c r="O859" s="242"/>
      <c r="P859" s="242"/>
      <c r="Q859" s="242"/>
      <c r="R859" s="242"/>
      <c r="S859" s="242"/>
      <c r="T859" s="243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T859" s="244" t="s">
        <v>142</v>
      </c>
      <c r="AU859" s="244" t="s">
        <v>81</v>
      </c>
      <c r="AV859" s="14" t="s">
        <v>81</v>
      </c>
      <c r="AW859" s="14" t="s">
        <v>33</v>
      </c>
      <c r="AX859" s="14" t="s">
        <v>72</v>
      </c>
      <c r="AY859" s="244" t="s">
        <v>132</v>
      </c>
    </row>
    <row r="860" s="15" customFormat="1">
      <c r="A860" s="15"/>
      <c r="B860" s="245"/>
      <c r="C860" s="246"/>
      <c r="D860" s="225" t="s">
        <v>142</v>
      </c>
      <c r="E860" s="247" t="s">
        <v>19</v>
      </c>
      <c r="F860" s="248" t="s">
        <v>152</v>
      </c>
      <c r="G860" s="246"/>
      <c r="H860" s="249">
        <v>2</v>
      </c>
      <c r="I860" s="250"/>
      <c r="J860" s="246"/>
      <c r="K860" s="246"/>
      <c r="L860" s="251"/>
      <c r="M860" s="252"/>
      <c r="N860" s="253"/>
      <c r="O860" s="253"/>
      <c r="P860" s="253"/>
      <c r="Q860" s="253"/>
      <c r="R860" s="253"/>
      <c r="S860" s="253"/>
      <c r="T860" s="254"/>
      <c r="U860" s="15"/>
      <c r="V860" s="15"/>
      <c r="W860" s="15"/>
      <c r="X860" s="15"/>
      <c r="Y860" s="15"/>
      <c r="Z860" s="15"/>
      <c r="AA860" s="15"/>
      <c r="AB860" s="15"/>
      <c r="AC860" s="15"/>
      <c r="AD860" s="15"/>
      <c r="AE860" s="15"/>
      <c r="AT860" s="255" t="s">
        <v>142</v>
      </c>
      <c r="AU860" s="255" t="s">
        <v>81</v>
      </c>
      <c r="AV860" s="15" t="s">
        <v>87</v>
      </c>
      <c r="AW860" s="15" t="s">
        <v>33</v>
      </c>
      <c r="AX860" s="15" t="s">
        <v>77</v>
      </c>
      <c r="AY860" s="255" t="s">
        <v>132</v>
      </c>
    </row>
    <row r="861" s="2" customFormat="1" ht="24.15" customHeight="1">
      <c r="A861" s="39"/>
      <c r="B861" s="40"/>
      <c r="C861" s="205" t="s">
        <v>856</v>
      </c>
      <c r="D861" s="205" t="s">
        <v>134</v>
      </c>
      <c r="E861" s="206" t="s">
        <v>857</v>
      </c>
      <c r="F861" s="207" t="s">
        <v>858</v>
      </c>
      <c r="G861" s="208" t="s">
        <v>255</v>
      </c>
      <c r="H861" s="209">
        <v>4</v>
      </c>
      <c r="I861" s="210"/>
      <c r="J861" s="211">
        <f>ROUND(I861*H861,2)</f>
        <v>0</v>
      </c>
      <c r="K861" s="207" t="s">
        <v>138</v>
      </c>
      <c r="L861" s="45"/>
      <c r="M861" s="212" t="s">
        <v>19</v>
      </c>
      <c r="N861" s="213" t="s">
        <v>43</v>
      </c>
      <c r="O861" s="85"/>
      <c r="P861" s="214">
        <f>O861*H861</f>
        <v>0</v>
      </c>
      <c r="Q861" s="214">
        <v>0</v>
      </c>
      <c r="R861" s="214">
        <f>Q861*H861</f>
        <v>0</v>
      </c>
      <c r="S861" s="214">
        <v>0</v>
      </c>
      <c r="T861" s="215">
        <f>S861*H861</f>
        <v>0</v>
      </c>
      <c r="U861" s="39"/>
      <c r="V861" s="39"/>
      <c r="W861" s="39"/>
      <c r="X861" s="39"/>
      <c r="Y861" s="39"/>
      <c r="Z861" s="39"/>
      <c r="AA861" s="39"/>
      <c r="AB861" s="39"/>
      <c r="AC861" s="39"/>
      <c r="AD861" s="39"/>
      <c r="AE861" s="39"/>
      <c r="AR861" s="216" t="s">
        <v>333</v>
      </c>
      <c r="AT861" s="216" t="s">
        <v>134</v>
      </c>
      <c r="AU861" s="216" t="s">
        <v>81</v>
      </c>
      <c r="AY861" s="18" t="s">
        <v>132</v>
      </c>
      <c r="BE861" s="217">
        <f>IF(N861="základní",J861,0)</f>
        <v>0</v>
      </c>
      <c r="BF861" s="217">
        <f>IF(N861="snížená",J861,0)</f>
        <v>0</v>
      </c>
      <c r="BG861" s="217">
        <f>IF(N861="zákl. přenesená",J861,0)</f>
        <v>0</v>
      </c>
      <c r="BH861" s="217">
        <f>IF(N861="sníž. přenesená",J861,0)</f>
        <v>0</v>
      </c>
      <c r="BI861" s="217">
        <f>IF(N861="nulová",J861,0)</f>
        <v>0</v>
      </c>
      <c r="BJ861" s="18" t="s">
        <v>77</v>
      </c>
      <c r="BK861" s="217">
        <f>ROUND(I861*H861,2)</f>
        <v>0</v>
      </c>
      <c r="BL861" s="18" t="s">
        <v>333</v>
      </c>
      <c r="BM861" s="216" t="s">
        <v>859</v>
      </c>
    </row>
    <row r="862" s="2" customFormat="1">
      <c r="A862" s="39"/>
      <c r="B862" s="40"/>
      <c r="C862" s="41"/>
      <c r="D862" s="218" t="s">
        <v>140</v>
      </c>
      <c r="E862" s="41"/>
      <c r="F862" s="219" t="s">
        <v>860</v>
      </c>
      <c r="G862" s="41"/>
      <c r="H862" s="41"/>
      <c r="I862" s="220"/>
      <c r="J862" s="41"/>
      <c r="K862" s="41"/>
      <c r="L862" s="45"/>
      <c r="M862" s="221"/>
      <c r="N862" s="222"/>
      <c r="O862" s="85"/>
      <c r="P862" s="85"/>
      <c r="Q862" s="85"/>
      <c r="R862" s="85"/>
      <c r="S862" s="85"/>
      <c r="T862" s="86"/>
      <c r="U862" s="39"/>
      <c r="V862" s="39"/>
      <c r="W862" s="39"/>
      <c r="X862" s="39"/>
      <c r="Y862" s="39"/>
      <c r="Z862" s="39"/>
      <c r="AA862" s="39"/>
      <c r="AB862" s="39"/>
      <c r="AC862" s="39"/>
      <c r="AD862" s="39"/>
      <c r="AE862" s="39"/>
      <c r="AT862" s="18" t="s">
        <v>140</v>
      </c>
      <c r="AU862" s="18" t="s">
        <v>81</v>
      </c>
    </row>
    <row r="863" s="2" customFormat="1" ht="16.5" customHeight="1">
      <c r="A863" s="39"/>
      <c r="B863" s="40"/>
      <c r="C863" s="267" t="s">
        <v>861</v>
      </c>
      <c r="D863" s="267" t="s">
        <v>540</v>
      </c>
      <c r="E863" s="268" t="s">
        <v>862</v>
      </c>
      <c r="F863" s="269" t="s">
        <v>863</v>
      </c>
      <c r="G863" s="270" t="s">
        <v>255</v>
      </c>
      <c r="H863" s="271">
        <v>4</v>
      </c>
      <c r="I863" s="272"/>
      <c r="J863" s="273">
        <f>ROUND(I863*H863,2)</f>
        <v>0</v>
      </c>
      <c r="K863" s="269" t="s">
        <v>138</v>
      </c>
      <c r="L863" s="274"/>
      <c r="M863" s="275" t="s">
        <v>19</v>
      </c>
      <c r="N863" s="276" t="s">
        <v>43</v>
      </c>
      <c r="O863" s="85"/>
      <c r="P863" s="214">
        <f>O863*H863</f>
        <v>0</v>
      </c>
      <c r="Q863" s="214">
        <v>0.0023999999999999998</v>
      </c>
      <c r="R863" s="214">
        <f>Q863*H863</f>
        <v>0.0095999999999999992</v>
      </c>
      <c r="S863" s="214">
        <v>0</v>
      </c>
      <c r="T863" s="215">
        <f>S863*H863</f>
        <v>0</v>
      </c>
      <c r="U863" s="39"/>
      <c r="V863" s="39"/>
      <c r="W863" s="39"/>
      <c r="X863" s="39"/>
      <c r="Y863" s="39"/>
      <c r="Z863" s="39"/>
      <c r="AA863" s="39"/>
      <c r="AB863" s="39"/>
      <c r="AC863" s="39"/>
      <c r="AD863" s="39"/>
      <c r="AE863" s="39"/>
      <c r="AR863" s="216" t="s">
        <v>452</v>
      </c>
      <c r="AT863" s="216" t="s">
        <v>540</v>
      </c>
      <c r="AU863" s="216" t="s">
        <v>81</v>
      </c>
      <c r="AY863" s="18" t="s">
        <v>132</v>
      </c>
      <c r="BE863" s="217">
        <f>IF(N863="základní",J863,0)</f>
        <v>0</v>
      </c>
      <c r="BF863" s="217">
        <f>IF(N863="snížená",J863,0)</f>
        <v>0</v>
      </c>
      <c r="BG863" s="217">
        <f>IF(N863="zákl. přenesená",J863,0)</f>
        <v>0</v>
      </c>
      <c r="BH863" s="217">
        <f>IF(N863="sníž. přenesená",J863,0)</f>
        <v>0</v>
      </c>
      <c r="BI863" s="217">
        <f>IF(N863="nulová",J863,0)</f>
        <v>0</v>
      </c>
      <c r="BJ863" s="18" t="s">
        <v>77</v>
      </c>
      <c r="BK863" s="217">
        <f>ROUND(I863*H863,2)</f>
        <v>0</v>
      </c>
      <c r="BL863" s="18" t="s">
        <v>333</v>
      </c>
      <c r="BM863" s="216" t="s">
        <v>864</v>
      </c>
    </row>
    <row r="864" s="2" customFormat="1" ht="24.15" customHeight="1">
      <c r="A864" s="39"/>
      <c r="B864" s="40"/>
      <c r="C864" s="205" t="s">
        <v>865</v>
      </c>
      <c r="D864" s="205" t="s">
        <v>134</v>
      </c>
      <c r="E864" s="206" t="s">
        <v>866</v>
      </c>
      <c r="F864" s="207" t="s">
        <v>867</v>
      </c>
      <c r="G864" s="208" t="s">
        <v>255</v>
      </c>
      <c r="H864" s="209">
        <v>4</v>
      </c>
      <c r="I864" s="210"/>
      <c r="J864" s="211">
        <f>ROUND(I864*H864,2)</f>
        <v>0</v>
      </c>
      <c r="K864" s="207" t="s">
        <v>138</v>
      </c>
      <c r="L864" s="45"/>
      <c r="M864" s="212" t="s">
        <v>19</v>
      </c>
      <c r="N864" s="213" t="s">
        <v>43</v>
      </c>
      <c r="O864" s="85"/>
      <c r="P864" s="214">
        <f>O864*H864</f>
        <v>0</v>
      </c>
      <c r="Q864" s="214">
        <v>0</v>
      </c>
      <c r="R864" s="214">
        <f>Q864*H864</f>
        <v>0</v>
      </c>
      <c r="S864" s="214">
        <v>0</v>
      </c>
      <c r="T864" s="215">
        <f>S864*H864</f>
        <v>0</v>
      </c>
      <c r="U864" s="39"/>
      <c r="V864" s="39"/>
      <c r="W864" s="39"/>
      <c r="X864" s="39"/>
      <c r="Y864" s="39"/>
      <c r="Z864" s="39"/>
      <c r="AA864" s="39"/>
      <c r="AB864" s="39"/>
      <c r="AC864" s="39"/>
      <c r="AD864" s="39"/>
      <c r="AE864" s="39"/>
      <c r="AR864" s="216" t="s">
        <v>333</v>
      </c>
      <c r="AT864" s="216" t="s">
        <v>134</v>
      </c>
      <c r="AU864" s="216" t="s">
        <v>81</v>
      </c>
      <c r="AY864" s="18" t="s">
        <v>132</v>
      </c>
      <c r="BE864" s="217">
        <f>IF(N864="základní",J864,0)</f>
        <v>0</v>
      </c>
      <c r="BF864" s="217">
        <f>IF(N864="snížená",J864,0)</f>
        <v>0</v>
      </c>
      <c r="BG864" s="217">
        <f>IF(N864="zákl. přenesená",J864,0)</f>
        <v>0</v>
      </c>
      <c r="BH864" s="217">
        <f>IF(N864="sníž. přenesená",J864,0)</f>
        <v>0</v>
      </c>
      <c r="BI864" s="217">
        <f>IF(N864="nulová",J864,0)</f>
        <v>0</v>
      </c>
      <c r="BJ864" s="18" t="s">
        <v>77</v>
      </c>
      <c r="BK864" s="217">
        <f>ROUND(I864*H864,2)</f>
        <v>0</v>
      </c>
      <c r="BL864" s="18" t="s">
        <v>333</v>
      </c>
      <c r="BM864" s="216" t="s">
        <v>868</v>
      </c>
    </row>
    <row r="865" s="2" customFormat="1">
      <c r="A865" s="39"/>
      <c r="B865" s="40"/>
      <c r="C865" s="41"/>
      <c r="D865" s="218" t="s">
        <v>140</v>
      </c>
      <c r="E865" s="41"/>
      <c r="F865" s="219" t="s">
        <v>869</v>
      </c>
      <c r="G865" s="41"/>
      <c r="H865" s="41"/>
      <c r="I865" s="220"/>
      <c r="J865" s="41"/>
      <c r="K865" s="41"/>
      <c r="L865" s="45"/>
      <c r="M865" s="221"/>
      <c r="N865" s="222"/>
      <c r="O865" s="85"/>
      <c r="P865" s="85"/>
      <c r="Q865" s="85"/>
      <c r="R865" s="85"/>
      <c r="S865" s="85"/>
      <c r="T865" s="86"/>
      <c r="U865" s="39"/>
      <c r="V865" s="39"/>
      <c r="W865" s="39"/>
      <c r="X865" s="39"/>
      <c r="Y865" s="39"/>
      <c r="Z865" s="39"/>
      <c r="AA865" s="39"/>
      <c r="AB865" s="39"/>
      <c r="AC865" s="39"/>
      <c r="AD865" s="39"/>
      <c r="AE865" s="39"/>
      <c r="AT865" s="18" t="s">
        <v>140</v>
      </c>
      <c r="AU865" s="18" t="s">
        <v>81</v>
      </c>
    </row>
    <row r="866" s="2" customFormat="1" ht="16.5" customHeight="1">
      <c r="A866" s="39"/>
      <c r="B866" s="40"/>
      <c r="C866" s="267" t="s">
        <v>870</v>
      </c>
      <c r="D866" s="267" t="s">
        <v>540</v>
      </c>
      <c r="E866" s="268" t="s">
        <v>871</v>
      </c>
      <c r="F866" s="269" t="s">
        <v>872</v>
      </c>
      <c r="G866" s="270" t="s">
        <v>255</v>
      </c>
      <c r="H866" s="271">
        <v>4</v>
      </c>
      <c r="I866" s="272"/>
      <c r="J866" s="273">
        <f>ROUND(I866*H866,2)</f>
        <v>0</v>
      </c>
      <c r="K866" s="269" t="s">
        <v>138</v>
      </c>
      <c r="L866" s="274"/>
      <c r="M866" s="275" t="s">
        <v>19</v>
      </c>
      <c r="N866" s="276" t="s">
        <v>43</v>
      </c>
      <c r="O866" s="85"/>
      <c r="P866" s="214">
        <f>O866*H866</f>
        <v>0</v>
      </c>
      <c r="Q866" s="214">
        <v>0.0022000000000000001</v>
      </c>
      <c r="R866" s="214">
        <f>Q866*H866</f>
        <v>0.0088000000000000005</v>
      </c>
      <c r="S866" s="214">
        <v>0</v>
      </c>
      <c r="T866" s="215">
        <f>S866*H866</f>
        <v>0</v>
      </c>
      <c r="U866" s="39"/>
      <c r="V866" s="39"/>
      <c r="W866" s="39"/>
      <c r="X866" s="39"/>
      <c r="Y866" s="39"/>
      <c r="Z866" s="39"/>
      <c r="AA866" s="39"/>
      <c r="AB866" s="39"/>
      <c r="AC866" s="39"/>
      <c r="AD866" s="39"/>
      <c r="AE866" s="39"/>
      <c r="AR866" s="216" t="s">
        <v>452</v>
      </c>
      <c r="AT866" s="216" t="s">
        <v>540</v>
      </c>
      <c r="AU866" s="216" t="s">
        <v>81</v>
      </c>
      <c r="AY866" s="18" t="s">
        <v>132</v>
      </c>
      <c r="BE866" s="217">
        <f>IF(N866="základní",J866,0)</f>
        <v>0</v>
      </c>
      <c r="BF866" s="217">
        <f>IF(N866="snížená",J866,0)</f>
        <v>0</v>
      </c>
      <c r="BG866" s="217">
        <f>IF(N866="zákl. přenesená",J866,0)</f>
        <v>0</v>
      </c>
      <c r="BH866" s="217">
        <f>IF(N866="sníž. přenesená",J866,0)</f>
        <v>0</v>
      </c>
      <c r="BI866" s="217">
        <f>IF(N866="nulová",J866,0)</f>
        <v>0</v>
      </c>
      <c r="BJ866" s="18" t="s">
        <v>77</v>
      </c>
      <c r="BK866" s="217">
        <f>ROUND(I866*H866,2)</f>
        <v>0</v>
      </c>
      <c r="BL866" s="18" t="s">
        <v>333</v>
      </c>
      <c r="BM866" s="216" t="s">
        <v>873</v>
      </c>
    </row>
    <row r="867" s="2" customFormat="1" ht="24.15" customHeight="1">
      <c r="A867" s="39"/>
      <c r="B867" s="40"/>
      <c r="C867" s="205" t="s">
        <v>874</v>
      </c>
      <c r="D867" s="205" t="s">
        <v>134</v>
      </c>
      <c r="E867" s="206" t="s">
        <v>875</v>
      </c>
      <c r="F867" s="207" t="s">
        <v>876</v>
      </c>
      <c r="G867" s="208" t="s">
        <v>255</v>
      </c>
      <c r="H867" s="209">
        <v>8</v>
      </c>
      <c r="I867" s="210"/>
      <c r="J867" s="211">
        <f>ROUND(I867*H867,2)</f>
        <v>0</v>
      </c>
      <c r="K867" s="207" t="s">
        <v>138</v>
      </c>
      <c r="L867" s="45"/>
      <c r="M867" s="212" t="s">
        <v>19</v>
      </c>
      <c r="N867" s="213" t="s">
        <v>43</v>
      </c>
      <c r="O867" s="85"/>
      <c r="P867" s="214">
        <f>O867*H867</f>
        <v>0</v>
      </c>
      <c r="Q867" s="214">
        <v>0</v>
      </c>
      <c r="R867" s="214">
        <f>Q867*H867</f>
        <v>0</v>
      </c>
      <c r="S867" s="214">
        <v>0.024</v>
      </c>
      <c r="T867" s="215">
        <f>S867*H867</f>
        <v>0.192</v>
      </c>
      <c r="U867" s="39"/>
      <c r="V867" s="39"/>
      <c r="W867" s="39"/>
      <c r="X867" s="39"/>
      <c r="Y867" s="39"/>
      <c r="Z867" s="39"/>
      <c r="AA867" s="39"/>
      <c r="AB867" s="39"/>
      <c r="AC867" s="39"/>
      <c r="AD867" s="39"/>
      <c r="AE867" s="39"/>
      <c r="AR867" s="216" t="s">
        <v>333</v>
      </c>
      <c r="AT867" s="216" t="s">
        <v>134</v>
      </c>
      <c r="AU867" s="216" t="s">
        <v>81</v>
      </c>
      <c r="AY867" s="18" t="s">
        <v>132</v>
      </c>
      <c r="BE867" s="217">
        <f>IF(N867="základní",J867,0)</f>
        <v>0</v>
      </c>
      <c r="BF867" s="217">
        <f>IF(N867="snížená",J867,0)</f>
        <v>0</v>
      </c>
      <c r="BG867" s="217">
        <f>IF(N867="zákl. přenesená",J867,0)</f>
        <v>0</v>
      </c>
      <c r="BH867" s="217">
        <f>IF(N867="sníž. přenesená",J867,0)</f>
        <v>0</v>
      </c>
      <c r="BI867" s="217">
        <f>IF(N867="nulová",J867,0)</f>
        <v>0</v>
      </c>
      <c r="BJ867" s="18" t="s">
        <v>77</v>
      </c>
      <c r="BK867" s="217">
        <f>ROUND(I867*H867,2)</f>
        <v>0</v>
      </c>
      <c r="BL867" s="18" t="s">
        <v>333</v>
      </c>
      <c r="BM867" s="216" t="s">
        <v>877</v>
      </c>
    </row>
    <row r="868" s="2" customFormat="1">
      <c r="A868" s="39"/>
      <c r="B868" s="40"/>
      <c r="C868" s="41"/>
      <c r="D868" s="218" t="s">
        <v>140</v>
      </c>
      <c r="E868" s="41"/>
      <c r="F868" s="219" t="s">
        <v>878</v>
      </c>
      <c r="G868" s="41"/>
      <c r="H868" s="41"/>
      <c r="I868" s="220"/>
      <c r="J868" s="41"/>
      <c r="K868" s="41"/>
      <c r="L868" s="45"/>
      <c r="M868" s="221"/>
      <c r="N868" s="222"/>
      <c r="O868" s="85"/>
      <c r="P868" s="85"/>
      <c r="Q868" s="85"/>
      <c r="R868" s="85"/>
      <c r="S868" s="85"/>
      <c r="T868" s="86"/>
      <c r="U868" s="39"/>
      <c r="V868" s="39"/>
      <c r="W868" s="39"/>
      <c r="X868" s="39"/>
      <c r="Y868" s="39"/>
      <c r="Z868" s="39"/>
      <c r="AA868" s="39"/>
      <c r="AB868" s="39"/>
      <c r="AC868" s="39"/>
      <c r="AD868" s="39"/>
      <c r="AE868" s="39"/>
      <c r="AT868" s="18" t="s">
        <v>140</v>
      </c>
      <c r="AU868" s="18" t="s">
        <v>81</v>
      </c>
    </row>
    <row r="869" s="13" customFormat="1">
      <c r="A869" s="13"/>
      <c r="B869" s="223"/>
      <c r="C869" s="224"/>
      <c r="D869" s="225" t="s">
        <v>142</v>
      </c>
      <c r="E869" s="226" t="s">
        <v>19</v>
      </c>
      <c r="F869" s="227" t="s">
        <v>879</v>
      </c>
      <c r="G869" s="224"/>
      <c r="H869" s="226" t="s">
        <v>19</v>
      </c>
      <c r="I869" s="228"/>
      <c r="J869" s="224"/>
      <c r="K869" s="224"/>
      <c r="L869" s="229"/>
      <c r="M869" s="230"/>
      <c r="N869" s="231"/>
      <c r="O869" s="231"/>
      <c r="P869" s="231"/>
      <c r="Q869" s="231"/>
      <c r="R869" s="231"/>
      <c r="S869" s="231"/>
      <c r="T869" s="232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233" t="s">
        <v>142</v>
      </c>
      <c r="AU869" s="233" t="s">
        <v>81</v>
      </c>
      <c r="AV869" s="13" t="s">
        <v>77</v>
      </c>
      <c r="AW869" s="13" t="s">
        <v>33</v>
      </c>
      <c r="AX869" s="13" t="s">
        <v>72</v>
      </c>
      <c r="AY869" s="233" t="s">
        <v>132</v>
      </c>
    </row>
    <row r="870" s="14" customFormat="1">
      <c r="A870" s="14"/>
      <c r="B870" s="234"/>
      <c r="C870" s="235"/>
      <c r="D870" s="225" t="s">
        <v>142</v>
      </c>
      <c r="E870" s="236" t="s">
        <v>19</v>
      </c>
      <c r="F870" s="237" t="s">
        <v>880</v>
      </c>
      <c r="G870" s="235"/>
      <c r="H870" s="238">
        <v>8</v>
      </c>
      <c r="I870" s="239"/>
      <c r="J870" s="235"/>
      <c r="K870" s="235"/>
      <c r="L870" s="240"/>
      <c r="M870" s="241"/>
      <c r="N870" s="242"/>
      <c r="O870" s="242"/>
      <c r="P870" s="242"/>
      <c r="Q870" s="242"/>
      <c r="R870" s="242"/>
      <c r="S870" s="242"/>
      <c r="T870" s="243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244" t="s">
        <v>142</v>
      </c>
      <c r="AU870" s="244" t="s">
        <v>81</v>
      </c>
      <c r="AV870" s="14" t="s">
        <v>81</v>
      </c>
      <c r="AW870" s="14" t="s">
        <v>33</v>
      </c>
      <c r="AX870" s="14" t="s">
        <v>72</v>
      </c>
      <c r="AY870" s="244" t="s">
        <v>132</v>
      </c>
    </row>
    <row r="871" s="15" customFormat="1">
      <c r="A871" s="15"/>
      <c r="B871" s="245"/>
      <c r="C871" s="246"/>
      <c r="D871" s="225" t="s">
        <v>142</v>
      </c>
      <c r="E871" s="247" t="s">
        <v>19</v>
      </c>
      <c r="F871" s="248" t="s">
        <v>152</v>
      </c>
      <c r="G871" s="246"/>
      <c r="H871" s="249">
        <v>8</v>
      </c>
      <c r="I871" s="250"/>
      <c r="J871" s="246"/>
      <c r="K871" s="246"/>
      <c r="L871" s="251"/>
      <c r="M871" s="252"/>
      <c r="N871" s="253"/>
      <c r="O871" s="253"/>
      <c r="P871" s="253"/>
      <c r="Q871" s="253"/>
      <c r="R871" s="253"/>
      <c r="S871" s="253"/>
      <c r="T871" s="254"/>
      <c r="U871" s="15"/>
      <c r="V871" s="15"/>
      <c r="W871" s="15"/>
      <c r="X871" s="15"/>
      <c r="Y871" s="15"/>
      <c r="Z871" s="15"/>
      <c r="AA871" s="15"/>
      <c r="AB871" s="15"/>
      <c r="AC871" s="15"/>
      <c r="AD871" s="15"/>
      <c r="AE871" s="15"/>
      <c r="AT871" s="255" t="s">
        <v>142</v>
      </c>
      <c r="AU871" s="255" t="s">
        <v>81</v>
      </c>
      <c r="AV871" s="15" t="s">
        <v>87</v>
      </c>
      <c r="AW871" s="15" t="s">
        <v>33</v>
      </c>
      <c r="AX871" s="15" t="s">
        <v>77</v>
      </c>
      <c r="AY871" s="255" t="s">
        <v>132</v>
      </c>
    </row>
    <row r="872" s="2" customFormat="1" ht="44.25" customHeight="1">
      <c r="A872" s="39"/>
      <c r="B872" s="40"/>
      <c r="C872" s="205" t="s">
        <v>881</v>
      </c>
      <c r="D872" s="205" t="s">
        <v>134</v>
      </c>
      <c r="E872" s="206" t="s">
        <v>882</v>
      </c>
      <c r="F872" s="207" t="s">
        <v>883</v>
      </c>
      <c r="G872" s="208" t="s">
        <v>590</v>
      </c>
      <c r="H872" s="277"/>
      <c r="I872" s="210"/>
      <c r="J872" s="211">
        <f>ROUND(I872*H872,2)</f>
        <v>0</v>
      </c>
      <c r="K872" s="207" t="s">
        <v>138</v>
      </c>
      <c r="L872" s="45"/>
      <c r="M872" s="212" t="s">
        <v>19</v>
      </c>
      <c r="N872" s="213" t="s">
        <v>43</v>
      </c>
      <c r="O872" s="85"/>
      <c r="P872" s="214">
        <f>O872*H872</f>
        <v>0</v>
      </c>
      <c r="Q872" s="214">
        <v>0</v>
      </c>
      <c r="R872" s="214">
        <f>Q872*H872</f>
        <v>0</v>
      </c>
      <c r="S872" s="214">
        <v>0</v>
      </c>
      <c r="T872" s="215">
        <f>S872*H872</f>
        <v>0</v>
      </c>
      <c r="U872" s="39"/>
      <c r="V872" s="39"/>
      <c r="W872" s="39"/>
      <c r="X872" s="39"/>
      <c r="Y872" s="39"/>
      <c r="Z872" s="39"/>
      <c r="AA872" s="39"/>
      <c r="AB872" s="39"/>
      <c r="AC872" s="39"/>
      <c r="AD872" s="39"/>
      <c r="AE872" s="39"/>
      <c r="AR872" s="216" t="s">
        <v>333</v>
      </c>
      <c r="AT872" s="216" t="s">
        <v>134</v>
      </c>
      <c r="AU872" s="216" t="s">
        <v>81</v>
      </c>
      <c r="AY872" s="18" t="s">
        <v>132</v>
      </c>
      <c r="BE872" s="217">
        <f>IF(N872="základní",J872,0)</f>
        <v>0</v>
      </c>
      <c r="BF872" s="217">
        <f>IF(N872="snížená",J872,0)</f>
        <v>0</v>
      </c>
      <c r="BG872" s="217">
        <f>IF(N872="zákl. přenesená",J872,0)</f>
        <v>0</v>
      </c>
      <c r="BH872" s="217">
        <f>IF(N872="sníž. přenesená",J872,0)</f>
        <v>0</v>
      </c>
      <c r="BI872" s="217">
        <f>IF(N872="nulová",J872,0)</f>
        <v>0</v>
      </c>
      <c r="BJ872" s="18" t="s">
        <v>77</v>
      </c>
      <c r="BK872" s="217">
        <f>ROUND(I872*H872,2)</f>
        <v>0</v>
      </c>
      <c r="BL872" s="18" t="s">
        <v>333</v>
      </c>
      <c r="BM872" s="216" t="s">
        <v>884</v>
      </c>
    </row>
    <row r="873" s="2" customFormat="1">
      <c r="A873" s="39"/>
      <c r="B873" s="40"/>
      <c r="C873" s="41"/>
      <c r="D873" s="218" t="s">
        <v>140</v>
      </c>
      <c r="E873" s="41"/>
      <c r="F873" s="219" t="s">
        <v>885</v>
      </c>
      <c r="G873" s="41"/>
      <c r="H873" s="41"/>
      <c r="I873" s="220"/>
      <c r="J873" s="41"/>
      <c r="K873" s="41"/>
      <c r="L873" s="45"/>
      <c r="M873" s="221"/>
      <c r="N873" s="222"/>
      <c r="O873" s="85"/>
      <c r="P873" s="85"/>
      <c r="Q873" s="85"/>
      <c r="R873" s="85"/>
      <c r="S873" s="85"/>
      <c r="T873" s="86"/>
      <c r="U873" s="39"/>
      <c r="V873" s="39"/>
      <c r="W873" s="39"/>
      <c r="X873" s="39"/>
      <c r="Y873" s="39"/>
      <c r="Z873" s="39"/>
      <c r="AA873" s="39"/>
      <c r="AB873" s="39"/>
      <c r="AC873" s="39"/>
      <c r="AD873" s="39"/>
      <c r="AE873" s="39"/>
      <c r="AT873" s="18" t="s">
        <v>140</v>
      </c>
      <c r="AU873" s="18" t="s">
        <v>81</v>
      </c>
    </row>
    <row r="874" s="12" customFormat="1" ht="22.8" customHeight="1">
      <c r="A874" s="12"/>
      <c r="B874" s="189"/>
      <c r="C874" s="190"/>
      <c r="D874" s="191" t="s">
        <v>71</v>
      </c>
      <c r="E874" s="203" t="s">
        <v>886</v>
      </c>
      <c r="F874" s="203" t="s">
        <v>887</v>
      </c>
      <c r="G874" s="190"/>
      <c r="H874" s="190"/>
      <c r="I874" s="193"/>
      <c r="J874" s="204">
        <f>BK874</f>
        <v>0</v>
      </c>
      <c r="K874" s="190"/>
      <c r="L874" s="195"/>
      <c r="M874" s="196"/>
      <c r="N874" s="197"/>
      <c r="O874" s="197"/>
      <c r="P874" s="198">
        <f>SUM(P875:P929)</f>
        <v>0</v>
      </c>
      <c r="Q874" s="197"/>
      <c r="R874" s="198">
        <f>SUM(R875:R929)</f>
        <v>0.50287658000000002</v>
      </c>
      <c r="S874" s="197"/>
      <c r="T874" s="199">
        <f>SUM(T875:T929)</f>
        <v>1.029072</v>
      </c>
      <c r="U874" s="12"/>
      <c r="V874" s="12"/>
      <c r="W874" s="12"/>
      <c r="X874" s="12"/>
      <c r="Y874" s="12"/>
      <c r="Z874" s="12"/>
      <c r="AA874" s="12"/>
      <c r="AB874" s="12"/>
      <c r="AC874" s="12"/>
      <c r="AD874" s="12"/>
      <c r="AE874" s="12"/>
      <c r="AR874" s="200" t="s">
        <v>81</v>
      </c>
      <c r="AT874" s="201" t="s">
        <v>71</v>
      </c>
      <c r="AU874" s="201" t="s">
        <v>77</v>
      </c>
      <c r="AY874" s="200" t="s">
        <v>132</v>
      </c>
      <c r="BK874" s="202">
        <f>SUM(BK875:BK929)</f>
        <v>0</v>
      </c>
    </row>
    <row r="875" s="2" customFormat="1" ht="16.5" customHeight="1">
      <c r="A875" s="39"/>
      <c r="B875" s="40"/>
      <c r="C875" s="205" t="s">
        <v>888</v>
      </c>
      <c r="D875" s="205" t="s">
        <v>134</v>
      </c>
      <c r="E875" s="206" t="s">
        <v>889</v>
      </c>
      <c r="F875" s="207" t="s">
        <v>890</v>
      </c>
      <c r="G875" s="208" t="s">
        <v>155</v>
      </c>
      <c r="H875" s="209">
        <v>191.798</v>
      </c>
      <c r="I875" s="210"/>
      <c r="J875" s="211">
        <f>ROUND(I875*H875,2)</f>
        <v>0</v>
      </c>
      <c r="K875" s="207" t="s">
        <v>138</v>
      </c>
      <c r="L875" s="45"/>
      <c r="M875" s="212" t="s">
        <v>19</v>
      </c>
      <c r="N875" s="213" t="s">
        <v>43</v>
      </c>
      <c r="O875" s="85"/>
      <c r="P875" s="214">
        <f>O875*H875</f>
        <v>0</v>
      </c>
      <c r="Q875" s="214">
        <v>0</v>
      </c>
      <c r="R875" s="214">
        <f>Q875*H875</f>
        <v>0</v>
      </c>
      <c r="S875" s="214">
        <v>0.0040000000000000001</v>
      </c>
      <c r="T875" s="215">
        <f>S875*H875</f>
        <v>0.76719199999999999</v>
      </c>
      <c r="U875" s="39"/>
      <c r="V875" s="39"/>
      <c r="W875" s="39"/>
      <c r="X875" s="39"/>
      <c r="Y875" s="39"/>
      <c r="Z875" s="39"/>
      <c r="AA875" s="39"/>
      <c r="AB875" s="39"/>
      <c r="AC875" s="39"/>
      <c r="AD875" s="39"/>
      <c r="AE875" s="39"/>
      <c r="AR875" s="216" t="s">
        <v>333</v>
      </c>
      <c r="AT875" s="216" t="s">
        <v>134</v>
      </c>
      <c r="AU875" s="216" t="s">
        <v>81</v>
      </c>
      <c r="AY875" s="18" t="s">
        <v>132</v>
      </c>
      <c r="BE875" s="217">
        <f>IF(N875="základní",J875,0)</f>
        <v>0</v>
      </c>
      <c r="BF875" s="217">
        <f>IF(N875="snížená",J875,0)</f>
        <v>0</v>
      </c>
      <c r="BG875" s="217">
        <f>IF(N875="zákl. přenesená",J875,0)</f>
        <v>0</v>
      </c>
      <c r="BH875" s="217">
        <f>IF(N875="sníž. přenesená",J875,0)</f>
        <v>0</v>
      </c>
      <c r="BI875" s="217">
        <f>IF(N875="nulová",J875,0)</f>
        <v>0</v>
      </c>
      <c r="BJ875" s="18" t="s">
        <v>77</v>
      </c>
      <c r="BK875" s="217">
        <f>ROUND(I875*H875,2)</f>
        <v>0</v>
      </c>
      <c r="BL875" s="18" t="s">
        <v>333</v>
      </c>
      <c r="BM875" s="216" t="s">
        <v>891</v>
      </c>
    </row>
    <row r="876" s="2" customFormat="1">
      <c r="A876" s="39"/>
      <c r="B876" s="40"/>
      <c r="C876" s="41"/>
      <c r="D876" s="218" t="s">
        <v>140</v>
      </c>
      <c r="E876" s="41"/>
      <c r="F876" s="219" t="s">
        <v>892</v>
      </c>
      <c r="G876" s="41"/>
      <c r="H876" s="41"/>
      <c r="I876" s="220"/>
      <c r="J876" s="41"/>
      <c r="K876" s="41"/>
      <c r="L876" s="45"/>
      <c r="M876" s="221"/>
      <c r="N876" s="222"/>
      <c r="O876" s="85"/>
      <c r="P876" s="85"/>
      <c r="Q876" s="85"/>
      <c r="R876" s="85"/>
      <c r="S876" s="85"/>
      <c r="T876" s="86"/>
      <c r="U876" s="39"/>
      <c r="V876" s="39"/>
      <c r="W876" s="39"/>
      <c r="X876" s="39"/>
      <c r="Y876" s="39"/>
      <c r="Z876" s="39"/>
      <c r="AA876" s="39"/>
      <c r="AB876" s="39"/>
      <c r="AC876" s="39"/>
      <c r="AD876" s="39"/>
      <c r="AE876" s="39"/>
      <c r="AT876" s="18" t="s">
        <v>140</v>
      </c>
      <c r="AU876" s="18" t="s">
        <v>81</v>
      </c>
    </row>
    <row r="877" s="13" customFormat="1">
      <c r="A877" s="13"/>
      <c r="B877" s="223"/>
      <c r="C877" s="224"/>
      <c r="D877" s="225" t="s">
        <v>142</v>
      </c>
      <c r="E877" s="226" t="s">
        <v>19</v>
      </c>
      <c r="F877" s="227" t="s">
        <v>893</v>
      </c>
      <c r="G877" s="224"/>
      <c r="H877" s="226" t="s">
        <v>19</v>
      </c>
      <c r="I877" s="228"/>
      <c r="J877" s="224"/>
      <c r="K877" s="224"/>
      <c r="L877" s="229"/>
      <c r="M877" s="230"/>
      <c r="N877" s="231"/>
      <c r="O877" s="231"/>
      <c r="P877" s="231"/>
      <c r="Q877" s="231"/>
      <c r="R877" s="231"/>
      <c r="S877" s="231"/>
      <c r="T877" s="232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33" t="s">
        <v>142</v>
      </c>
      <c r="AU877" s="233" t="s">
        <v>81</v>
      </c>
      <c r="AV877" s="13" t="s">
        <v>77</v>
      </c>
      <c r="AW877" s="13" t="s">
        <v>33</v>
      </c>
      <c r="AX877" s="13" t="s">
        <v>72</v>
      </c>
      <c r="AY877" s="233" t="s">
        <v>132</v>
      </c>
    </row>
    <row r="878" s="14" customFormat="1">
      <c r="A878" s="14"/>
      <c r="B878" s="234"/>
      <c r="C878" s="235"/>
      <c r="D878" s="225" t="s">
        <v>142</v>
      </c>
      <c r="E878" s="236" t="s">
        <v>19</v>
      </c>
      <c r="F878" s="237" t="s">
        <v>781</v>
      </c>
      <c r="G878" s="235"/>
      <c r="H878" s="238">
        <v>58.939999999999998</v>
      </c>
      <c r="I878" s="239"/>
      <c r="J878" s="235"/>
      <c r="K878" s="235"/>
      <c r="L878" s="240"/>
      <c r="M878" s="241"/>
      <c r="N878" s="242"/>
      <c r="O878" s="242"/>
      <c r="P878" s="242"/>
      <c r="Q878" s="242"/>
      <c r="R878" s="242"/>
      <c r="S878" s="242"/>
      <c r="T878" s="243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T878" s="244" t="s">
        <v>142</v>
      </c>
      <c r="AU878" s="244" t="s">
        <v>81</v>
      </c>
      <c r="AV878" s="14" t="s">
        <v>81</v>
      </c>
      <c r="AW878" s="14" t="s">
        <v>33</v>
      </c>
      <c r="AX878" s="14" t="s">
        <v>72</v>
      </c>
      <c r="AY878" s="244" t="s">
        <v>132</v>
      </c>
    </row>
    <row r="879" s="13" customFormat="1">
      <c r="A879" s="13"/>
      <c r="B879" s="223"/>
      <c r="C879" s="224"/>
      <c r="D879" s="225" t="s">
        <v>142</v>
      </c>
      <c r="E879" s="226" t="s">
        <v>19</v>
      </c>
      <c r="F879" s="227" t="s">
        <v>894</v>
      </c>
      <c r="G879" s="224"/>
      <c r="H879" s="226" t="s">
        <v>19</v>
      </c>
      <c r="I879" s="228"/>
      <c r="J879" s="224"/>
      <c r="K879" s="224"/>
      <c r="L879" s="229"/>
      <c r="M879" s="230"/>
      <c r="N879" s="231"/>
      <c r="O879" s="231"/>
      <c r="P879" s="231"/>
      <c r="Q879" s="231"/>
      <c r="R879" s="231"/>
      <c r="S879" s="231"/>
      <c r="T879" s="232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T879" s="233" t="s">
        <v>142</v>
      </c>
      <c r="AU879" s="233" t="s">
        <v>81</v>
      </c>
      <c r="AV879" s="13" t="s">
        <v>77</v>
      </c>
      <c r="AW879" s="13" t="s">
        <v>33</v>
      </c>
      <c r="AX879" s="13" t="s">
        <v>72</v>
      </c>
      <c r="AY879" s="233" t="s">
        <v>132</v>
      </c>
    </row>
    <row r="880" s="14" customFormat="1">
      <c r="A880" s="14"/>
      <c r="B880" s="234"/>
      <c r="C880" s="235"/>
      <c r="D880" s="225" t="s">
        <v>142</v>
      </c>
      <c r="E880" s="236" t="s">
        <v>19</v>
      </c>
      <c r="F880" s="237" t="s">
        <v>895</v>
      </c>
      <c r="G880" s="235"/>
      <c r="H880" s="238">
        <v>40.600000000000001</v>
      </c>
      <c r="I880" s="239"/>
      <c r="J880" s="235"/>
      <c r="K880" s="235"/>
      <c r="L880" s="240"/>
      <c r="M880" s="241"/>
      <c r="N880" s="242"/>
      <c r="O880" s="242"/>
      <c r="P880" s="242"/>
      <c r="Q880" s="242"/>
      <c r="R880" s="242"/>
      <c r="S880" s="242"/>
      <c r="T880" s="243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T880" s="244" t="s">
        <v>142</v>
      </c>
      <c r="AU880" s="244" t="s">
        <v>81</v>
      </c>
      <c r="AV880" s="14" t="s">
        <v>81</v>
      </c>
      <c r="AW880" s="14" t="s">
        <v>33</v>
      </c>
      <c r="AX880" s="14" t="s">
        <v>72</v>
      </c>
      <c r="AY880" s="244" t="s">
        <v>132</v>
      </c>
    </row>
    <row r="881" s="13" customFormat="1">
      <c r="A881" s="13"/>
      <c r="B881" s="223"/>
      <c r="C881" s="224"/>
      <c r="D881" s="225" t="s">
        <v>142</v>
      </c>
      <c r="E881" s="226" t="s">
        <v>19</v>
      </c>
      <c r="F881" s="227" t="s">
        <v>896</v>
      </c>
      <c r="G881" s="224"/>
      <c r="H881" s="226" t="s">
        <v>19</v>
      </c>
      <c r="I881" s="228"/>
      <c r="J881" s="224"/>
      <c r="K881" s="224"/>
      <c r="L881" s="229"/>
      <c r="M881" s="230"/>
      <c r="N881" s="231"/>
      <c r="O881" s="231"/>
      <c r="P881" s="231"/>
      <c r="Q881" s="231"/>
      <c r="R881" s="231"/>
      <c r="S881" s="231"/>
      <c r="T881" s="232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33" t="s">
        <v>142</v>
      </c>
      <c r="AU881" s="233" t="s">
        <v>81</v>
      </c>
      <c r="AV881" s="13" t="s">
        <v>77</v>
      </c>
      <c r="AW881" s="13" t="s">
        <v>33</v>
      </c>
      <c r="AX881" s="13" t="s">
        <v>72</v>
      </c>
      <c r="AY881" s="233" t="s">
        <v>132</v>
      </c>
    </row>
    <row r="882" s="14" customFormat="1">
      <c r="A882" s="14"/>
      <c r="B882" s="234"/>
      <c r="C882" s="235"/>
      <c r="D882" s="225" t="s">
        <v>142</v>
      </c>
      <c r="E882" s="236" t="s">
        <v>19</v>
      </c>
      <c r="F882" s="237" t="s">
        <v>897</v>
      </c>
      <c r="G882" s="235"/>
      <c r="H882" s="238">
        <v>92.257999999999996</v>
      </c>
      <c r="I882" s="239"/>
      <c r="J882" s="235"/>
      <c r="K882" s="235"/>
      <c r="L882" s="240"/>
      <c r="M882" s="241"/>
      <c r="N882" s="242"/>
      <c r="O882" s="242"/>
      <c r="P882" s="242"/>
      <c r="Q882" s="242"/>
      <c r="R882" s="242"/>
      <c r="S882" s="242"/>
      <c r="T882" s="243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44" t="s">
        <v>142</v>
      </c>
      <c r="AU882" s="244" t="s">
        <v>81</v>
      </c>
      <c r="AV882" s="14" t="s">
        <v>81</v>
      </c>
      <c r="AW882" s="14" t="s">
        <v>33</v>
      </c>
      <c r="AX882" s="14" t="s">
        <v>72</v>
      </c>
      <c r="AY882" s="244" t="s">
        <v>132</v>
      </c>
    </row>
    <row r="883" s="15" customFormat="1">
      <c r="A883" s="15"/>
      <c r="B883" s="245"/>
      <c r="C883" s="246"/>
      <c r="D883" s="225" t="s">
        <v>142</v>
      </c>
      <c r="E883" s="247" t="s">
        <v>19</v>
      </c>
      <c r="F883" s="248" t="s">
        <v>152</v>
      </c>
      <c r="G883" s="246"/>
      <c r="H883" s="249">
        <v>191.798</v>
      </c>
      <c r="I883" s="250"/>
      <c r="J883" s="246"/>
      <c r="K883" s="246"/>
      <c r="L883" s="251"/>
      <c r="M883" s="252"/>
      <c r="N883" s="253"/>
      <c r="O883" s="253"/>
      <c r="P883" s="253"/>
      <c r="Q883" s="253"/>
      <c r="R883" s="253"/>
      <c r="S883" s="253"/>
      <c r="T883" s="254"/>
      <c r="U883" s="15"/>
      <c r="V883" s="15"/>
      <c r="W883" s="15"/>
      <c r="X883" s="15"/>
      <c r="Y883" s="15"/>
      <c r="Z883" s="15"/>
      <c r="AA883" s="15"/>
      <c r="AB883" s="15"/>
      <c r="AC883" s="15"/>
      <c r="AD883" s="15"/>
      <c r="AE883" s="15"/>
      <c r="AT883" s="255" t="s">
        <v>142</v>
      </c>
      <c r="AU883" s="255" t="s">
        <v>81</v>
      </c>
      <c r="AV883" s="15" t="s">
        <v>87</v>
      </c>
      <c r="AW883" s="15" t="s">
        <v>33</v>
      </c>
      <c r="AX883" s="15" t="s">
        <v>77</v>
      </c>
      <c r="AY883" s="255" t="s">
        <v>132</v>
      </c>
    </row>
    <row r="884" s="2" customFormat="1" ht="16.5" customHeight="1">
      <c r="A884" s="39"/>
      <c r="B884" s="40"/>
      <c r="C884" s="205" t="s">
        <v>898</v>
      </c>
      <c r="D884" s="205" t="s">
        <v>134</v>
      </c>
      <c r="E884" s="206" t="s">
        <v>899</v>
      </c>
      <c r="F884" s="207" t="s">
        <v>900</v>
      </c>
      <c r="G884" s="208" t="s">
        <v>155</v>
      </c>
      <c r="H884" s="209">
        <v>58.939999999999998</v>
      </c>
      <c r="I884" s="210"/>
      <c r="J884" s="211">
        <f>ROUND(I884*H884,2)</f>
        <v>0</v>
      </c>
      <c r="K884" s="207" t="s">
        <v>138</v>
      </c>
      <c r="L884" s="45"/>
      <c r="M884" s="212" t="s">
        <v>19</v>
      </c>
      <c r="N884" s="213" t="s">
        <v>43</v>
      </c>
      <c r="O884" s="85"/>
      <c r="P884" s="214">
        <f>O884*H884</f>
        <v>0</v>
      </c>
      <c r="Q884" s="214">
        <v>0</v>
      </c>
      <c r="R884" s="214">
        <f>Q884*H884</f>
        <v>0</v>
      </c>
      <c r="S884" s="214">
        <v>0.002</v>
      </c>
      <c r="T884" s="215">
        <f>S884*H884</f>
        <v>0.11788</v>
      </c>
      <c r="U884" s="39"/>
      <c r="V884" s="39"/>
      <c r="W884" s="39"/>
      <c r="X884" s="39"/>
      <c r="Y884" s="39"/>
      <c r="Z884" s="39"/>
      <c r="AA884" s="39"/>
      <c r="AB884" s="39"/>
      <c r="AC884" s="39"/>
      <c r="AD884" s="39"/>
      <c r="AE884" s="39"/>
      <c r="AR884" s="216" t="s">
        <v>333</v>
      </c>
      <c r="AT884" s="216" t="s">
        <v>134</v>
      </c>
      <c r="AU884" s="216" t="s">
        <v>81</v>
      </c>
      <c r="AY884" s="18" t="s">
        <v>132</v>
      </c>
      <c r="BE884" s="217">
        <f>IF(N884="základní",J884,0)</f>
        <v>0</v>
      </c>
      <c r="BF884" s="217">
        <f>IF(N884="snížená",J884,0)</f>
        <v>0</v>
      </c>
      <c r="BG884" s="217">
        <f>IF(N884="zákl. přenesená",J884,0)</f>
        <v>0</v>
      </c>
      <c r="BH884" s="217">
        <f>IF(N884="sníž. přenesená",J884,0)</f>
        <v>0</v>
      </c>
      <c r="BI884" s="217">
        <f>IF(N884="nulová",J884,0)</f>
        <v>0</v>
      </c>
      <c r="BJ884" s="18" t="s">
        <v>77</v>
      </c>
      <c r="BK884" s="217">
        <f>ROUND(I884*H884,2)</f>
        <v>0</v>
      </c>
      <c r="BL884" s="18" t="s">
        <v>333</v>
      </c>
      <c r="BM884" s="216" t="s">
        <v>901</v>
      </c>
    </row>
    <row r="885" s="2" customFormat="1">
      <c r="A885" s="39"/>
      <c r="B885" s="40"/>
      <c r="C885" s="41"/>
      <c r="D885" s="218" t="s">
        <v>140</v>
      </c>
      <c r="E885" s="41"/>
      <c r="F885" s="219" t="s">
        <v>902</v>
      </c>
      <c r="G885" s="41"/>
      <c r="H885" s="41"/>
      <c r="I885" s="220"/>
      <c r="J885" s="41"/>
      <c r="K885" s="41"/>
      <c r="L885" s="45"/>
      <c r="M885" s="221"/>
      <c r="N885" s="222"/>
      <c r="O885" s="85"/>
      <c r="P885" s="85"/>
      <c r="Q885" s="85"/>
      <c r="R885" s="85"/>
      <c r="S885" s="85"/>
      <c r="T885" s="86"/>
      <c r="U885" s="39"/>
      <c r="V885" s="39"/>
      <c r="W885" s="39"/>
      <c r="X885" s="39"/>
      <c r="Y885" s="39"/>
      <c r="Z885" s="39"/>
      <c r="AA885" s="39"/>
      <c r="AB885" s="39"/>
      <c r="AC885" s="39"/>
      <c r="AD885" s="39"/>
      <c r="AE885" s="39"/>
      <c r="AT885" s="18" t="s">
        <v>140</v>
      </c>
      <c r="AU885" s="18" t="s">
        <v>81</v>
      </c>
    </row>
    <row r="886" s="13" customFormat="1">
      <c r="A886" s="13"/>
      <c r="B886" s="223"/>
      <c r="C886" s="224"/>
      <c r="D886" s="225" t="s">
        <v>142</v>
      </c>
      <c r="E886" s="226" t="s">
        <v>19</v>
      </c>
      <c r="F886" s="227" t="s">
        <v>893</v>
      </c>
      <c r="G886" s="224"/>
      <c r="H886" s="226" t="s">
        <v>19</v>
      </c>
      <c r="I886" s="228"/>
      <c r="J886" s="224"/>
      <c r="K886" s="224"/>
      <c r="L886" s="229"/>
      <c r="M886" s="230"/>
      <c r="N886" s="231"/>
      <c r="O886" s="231"/>
      <c r="P886" s="231"/>
      <c r="Q886" s="231"/>
      <c r="R886" s="231"/>
      <c r="S886" s="231"/>
      <c r="T886" s="232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233" t="s">
        <v>142</v>
      </c>
      <c r="AU886" s="233" t="s">
        <v>81</v>
      </c>
      <c r="AV886" s="13" t="s">
        <v>77</v>
      </c>
      <c r="AW886" s="13" t="s">
        <v>33</v>
      </c>
      <c r="AX886" s="13" t="s">
        <v>72</v>
      </c>
      <c r="AY886" s="233" t="s">
        <v>132</v>
      </c>
    </row>
    <row r="887" s="14" customFormat="1">
      <c r="A887" s="14"/>
      <c r="B887" s="234"/>
      <c r="C887" s="235"/>
      <c r="D887" s="225" t="s">
        <v>142</v>
      </c>
      <c r="E887" s="236" t="s">
        <v>19</v>
      </c>
      <c r="F887" s="237" t="s">
        <v>781</v>
      </c>
      <c r="G887" s="235"/>
      <c r="H887" s="238">
        <v>58.939999999999998</v>
      </c>
      <c r="I887" s="239"/>
      <c r="J887" s="235"/>
      <c r="K887" s="235"/>
      <c r="L887" s="240"/>
      <c r="M887" s="241"/>
      <c r="N887" s="242"/>
      <c r="O887" s="242"/>
      <c r="P887" s="242"/>
      <c r="Q887" s="242"/>
      <c r="R887" s="242"/>
      <c r="S887" s="242"/>
      <c r="T887" s="243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44" t="s">
        <v>142</v>
      </c>
      <c r="AU887" s="244" t="s">
        <v>81</v>
      </c>
      <c r="AV887" s="14" t="s">
        <v>81</v>
      </c>
      <c r="AW887" s="14" t="s">
        <v>33</v>
      </c>
      <c r="AX887" s="14" t="s">
        <v>72</v>
      </c>
      <c r="AY887" s="244" t="s">
        <v>132</v>
      </c>
    </row>
    <row r="888" s="15" customFormat="1">
      <c r="A888" s="15"/>
      <c r="B888" s="245"/>
      <c r="C888" s="246"/>
      <c r="D888" s="225" t="s">
        <v>142</v>
      </c>
      <c r="E888" s="247" t="s">
        <v>19</v>
      </c>
      <c r="F888" s="248" t="s">
        <v>152</v>
      </c>
      <c r="G888" s="246"/>
      <c r="H888" s="249">
        <v>58.939999999999998</v>
      </c>
      <c r="I888" s="250"/>
      <c r="J888" s="246"/>
      <c r="K888" s="246"/>
      <c r="L888" s="251"/>
      <c r="M888" s="252"/>
      <c r="N888" s="253"/>
      <c r="O888" s="253"/>
      <c r="P888" s="253"/>
      <c r="Q888" s="253"/>
      <c r="R888" s="253"/>
      <c r="S888" s="253"/>
      <c r="T888" s="254"/>
      <c r="U888" s="15"/>
      <c r="V888" s="15"/>
      <c r="W888" s="15"/>
      <c r="X888" s="15"/>
      <c r="Y888" s="15"/>
      <c r="Z888" s="15"/>
      <c r="AA888" s="15"/>
      <c r="AB888" s="15"/>
      <c r="AC888" s="15"/>
      <c r="AD888" s="15"/>
      <c r="AE888" s="15"/>
      <c r="AT888" s="255" t="s">
        <v>142</v>
      </c>
      <c r="AU888" s="255" t="s">
        <v>81</v>
      </c>
      <c r="AV888" s="15" t="s">
        <v>87</v>
      </c>
      <c r="AW888" s="15" t="s">
        <v>33</v>
      </c>
      <c r="AX888" s="15" t="s">
        <v>77</v>
      </c>
      <c r="AY888" s="255" t="s">
        <v>132</v>
      </c>
    </row>
    <row r="889" s="2" customFormat="1" ht="24.15" customHeight="1">
      <c r="A889" s="39"/>
      <c r="B889" s="40"/>
      <c r="C889" s="205" t="s">
        <v>903</v>
      </c>
      <c r="D889" s="205" t="s">
        <v>134</v>
      </c>
      <c r="E889" s="206" t="s">
        <v>904</v>
      </c>
      <c r="F889" s="207" t="s">
        <v>905</v>
      </c>
      <c r="G889" s="208" t="s">
        <v>155</v>
      </c>
      <c r="H889" s="209">
        <v>132.858</v>
      </c>
      <c r="I889" s="210"/>
      <c r="J889" s="211">
        <f>ROUND(I889*H889,2)</f>
        <v>0</v>
      </c>
      <c r="K889" s="207" t="s">
        <v>138</v>
      </c>
      <c r="L889" s="45"/>
      <c r="M889" s="212" t="s">
        <v>19</v>
      </c>
      <c r="N889" s="213" t="s">
        <v>43</v>
      </c>
      <c r="O889" s="85"/>
      <c r="P889" s="214">
        <f>O889*H889</f>
        <v>0</v>
      </c>
      <c r="Q889" s="214">
        <v>3.0000000000000001E-05</v>
      </c>
      <c r="R889" s="214">
        <f>Q889*H889</f>
        <v>0.0039857400000000006</v>
      </c>
      <c r="S889" s="214">
        <v>0</v>
      </c>
      <c r="T889" s="215">
        <f>S889*H889</f>
        <v>0</v>
      </c>
      <c r="U889" s="39"/>
      <c r="V889" s="39"/>
      <c r="W889" s="39"/>
      <c r="X889" s="39"/>
      <c r="Y889" s="39"/>
      <c r="Z889" s="39"/>
      <c r="AA889" s="39"/>
      <c r="AB889" s="39"/>
      <c r="AC889" s="39"/>
      <c r="AD889" s="39"/>
      <c r="AE889" s="39"/>
      <c r="AR889" s="216" t="s">
        <v>333</v>
      </c>
      <c r="AT889" s="216" t="s">
        <v>134</v>
      </c>
      <c r="AU889" s="216" t="s">
        <v>81</v>
      </c>
      <c r="AY889" s="18" t="s">
        <v>132</v>
      </c>
      <c r="BE889" s="217">
        <f>IF(N889="základní",J889,0)</f>
        <v>0</v>
      </c>
      <c r="BF889" s="217">
        <f>IF(N889="snížená",J889,0)</f>
        <v>0</v>
      </c>
      <c r="BG889" s="217">
        <f>IF(N889="zákl. přenesená",J889,0)</f>
        <v>0</v>
      </c>
      <c r="BH889" s="217">
        <f>IF(N889="sníž. přenesená",J889,0)</f>
        <v>0</v>
      </c>
      <c r="BI889" s="217">
        <f>IF(N889="nulová",J889,0)</f>
        <v>0</v>
      </c>
      <c r="BJ889" s="18" t="s">
        <v>77</v>
      </c>
      <c r="BK889" s="217">
        <f>ROUND(I889*H889,2)</f>
        <v>0</v>
      </c>
      <c r="BL889" s="18" t="s">
        <v>333</v>
      </c>
      <c r="BM889" s="216" t="s">
        <v>906</v>
      </c>
    </row>
    <row r="890" s="2" customFormat="1">
      <c r="A890" s="39"/>
      <c r="B890" s="40"/>
      <c r="C890" s="41"/>
      <c r="D890" s="218" t="s">
        <v>140</v>
      </c>
      <c r="E890" s="41"/>
      <c r="F890" s="219" t="s">
        <v>907</v>
      </c>
      <c r="G890" s="41"/>
      <c r="H890" s="41"/>
      <c r="I890" s="220"/>
      <c r="J890" s="41"/>
      <c r="K890" s="41"/>
      <c r="L890" s="45"/>
      <c r="M890" s="221"/>
      <c r="N890" s="222"/>
      <c r="O890" s="85"/>
      <c r="P890" s="85"/>
      <c r="Q890" s="85"/>
      <c r="R890" s="85"/>
      <c r="S890" s="85"/>
      <c r="T890" s="86"/>
      <c r="U890" s="39"/>
      <c r="V890" s="39"/>
      <c r="W890" s="39"/>
      <c r="X890" s="39"/>
      <c r="Y890" s="39"/>
      <c r="Z890" s="39"/>
      <c r="AA890" s="39"/>
      <c r="AB890" s="39"/>
      <c r="AC890" s="39"/>
      <c r="AD890" s="39"/>
      <c r="AE890" s="39"/>
      <c r="AT890" s="18" t="s">
        <v>140</v>
      </c>
      <c r="AU890" s="18" t="s">
        <v>81</v>
      </c>
    </row>
    <row r="891" s="13" customFormat="1">
      <c r="A891" s="13"/>
      <c r="B891" s="223"/>
      <c r="C891" s="224"/>
      <c r="D891" s="225" t="s">
        <v>142</v>
      </c>
      <c r="E891" s="226" t="s">
        <v>19</v>
      </c>
      <c r="F891" s="227" t="s">
        <v>908</v>
      </c>
      <c r="G891" s="224"/>
      <c r="H891" s="226" t="s">
        <v>19</v>
      </c>
      <c r="I891" s="228"/>
      <c r="J891" s="224"/>
      <c r="K891" s="224"/>
      <c r="L891" s="229"/>
      <c r="M891" s="230"/>
      <c r="N891" s="231"/>
      <c r="O891" s="231"/>
      <c r="P891" s="231"/>
      <c r="Q891" s="231"/>
      <c r="R891" s="231"/>
      <c r="S891" s="231"/>
      <c r="T891" s="232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233" t="s">
        <v>142</v>
      </c>
      <c r="AU891" s="233" t="s">
        <v>81</v>
      </c>
      <c r="AV891" s="13" t="s">
        <v>77</v>
      </c>
      <c r="AW891" s="13" t="s">
        <v>33</v>
      </c>
      <c r="AX891" s="13" t="s">
        <v>72</v>
      </c>
      <c r="AY891" s="233" t="s">
        <v>132</v>
      </c>
    </row>
    <row r="892" s="13" customFormat="1">
      <c r="A892" s="13"/>
      <c r="B892" s="223"/>
      <c r="C892" s="224"/>
      <c r="D892" s="225" t="s">
        <v>142</v>
      </c>
      <c r="E892" s="226" t="s">
        <v>19</v>
      </c>
      <c r="F892" s="227" t="s">
        <v>909</v>
      </c>
      <c r="G892" s="224"/>
      <c r="H892" s="226" t="s">
        <v>19</v>
      </c>
      <c r="I892" s="228"/>
      <c r="J892" s="224"/>
      <c r="K892" s="224"/>
      <c r="L892" s="229"/>
      <c r="M892" s="230"/>
      <c r="N892" s="231"/>
      <c r="O892" s="231"/>
      <c r="P892" s="231"/>
      <c r="Q892" s="231"/>
      <c r="R892" s="231"/>
      <c r="S892" s="231"/>
      <c r="T892" s="232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233" t="s">
        <v>142</v>
      </c>
      <c r="AU892" s="233" t="s">
        <v>81</v>
      </c>
      <c r="AV892" s="13" t="s">
        <v>77</v>
      </c>
      <c r="AW892" s="13" t="s">
        <v>33</v>
      </c>
      <c r="AX892" s="13" t="s">
        <v>72</v>
      </c>
      <c r="AY892" s="233" t="s">
        <v>132</v>
      </c>
    </row>
    <row r="893" s="14" customFormat="1">
      <c r="A893" s="14"/>
      <c r="B893" s="234"/>
      <c r="C893" s="235"/>
      <c r="D893" s="225" t="s">
        <v>142</v>
      </c>
      <c r="E893" s="236" t="s">
        <v>19</v>
      </c>
      <c r="F893" s="237" t="s">
        <v>895</v>
      </c>
      <c r="G893" s="235"/>
      <c r="H893" s="238">
        <v>40.600000000000001</v>
      </c>
      <c r="I893" s="239"/>
      <c r="J893" s="235"/>
      <c r="K893" s="235"/>
      <c r="L893" s="240"/>
      <c r="M893" s="241"/>
      <c r="N893" s="242"/>
      <c r="O893" s="242"/>
      <c r="P893" s="242"/>
      <c r="Q893" s="242"/>
      <c r="R893" s="242"/>
      <c r="S893" s="242"/>
      <c r="T893" s="243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T893" s="244" t="s">
        <v>142</v>
      </c>
      <c r="AU893" s="244" t="s">
        <v>81</v>
      </c>
      <c r="AV893" s="14" t="s">
        <v>81</v>
      </c>
      <c r="AW893" s="14" t="s">
        <v>33</v>
      </c>
      <c r="AX893" s="14" t="s">
        <v>72</v>
      </c>
      <c r="AY893" s="244" t="s">
        <v>132</v>
      </c>
    </row>
    <row r="894" s="13" customFormat="1">
      <c r="A894" s="13"/>
      <c r="B894" s="223"/>
      <c r="C894" s="224"/>
      <c r="D894" s="225" t="s">
        <v>142</v>
      </c>
      <c r="E894" s="226" t="s">
        <v>19</v>
      </c>
      <c r="F894" s="227" t="s">
        <v>910</v>
      </c>
      <c r="G894" s="224"/>
      <c r="H894" s="226" t="s">
        <v>19</v>
      </c>
      <c r="I894" s="228"/>
      <c r="J894" s="224"/>
      <c r="K894" s="224"/>
      <c r="L894" s="229"/>
      <c r="M894" s="230"/>
      <c r="N894" s="231"/>
      <c r="O894" s="231"/>
      <c r="P894" s="231"/>
      <c r="Q894" s="231"/>
      <c r="R894" s="231"/>
      <c r="S894" s="231"/>
      <c r="T894" s="232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33" t="s">
        <v>142</v>
      </c>
      <c r="AU894" s="233" t="s">
        <v>81</v>
      </c>
      <c r="AV894" s="13" t="s">
        <v>77</v>
      </c>
      <c r="AW894" s="13" t="s">
        <v>33</v>
      </c>
      <c r="AX894" s="13" t="s">
        <v>72</v>
      </c>
      <c r="AY894" s="233" t="s">
        <v>132</v>
      </c>
    </row>
    <row r="895" s="14" customFormat="1">
      <c r="A895" s="14"/>
      <c r="B895" s="234"/>
      <c r="C895" s="235"/>
      <c r="D895" s="225" t="s">
        <v>142</v>
      </c>
      <c r="E895" s="236" t="s">
        <v>19</v>
      </c>
      <c r="F895" s="237" t="s">
        <v>897</v>
      </c>
      <c r="G895" s="235"/>
      <c r="H895" s="238">
        <v>92.257999999999996</v>
      </c>
      <c r="I895" s="239"/>
      <c r="J895" s="235"/>
      <c r="K895" s="235"/>
      <c r="L895" s="240"/>
      <c r="M895" s="241"/>
      <c r="N895" s="242"/>
      <c r="O895" s="242"/>
      <c r="P895" s="242"/>
      <c r="Q895" s="242"/>
      <c r="R895" s="242"/>
      <c r="S895" s="242"/>
      <c r="T895" s="243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44" t="s">
        <v>142</v>
      </c>
      <c r="AU895" s="244" t="s">
        <v>81</v>
      </c>
      <c r="AV895" s="14" t="s">
        <v>81</v>
      </c>
      <c r="AW895" s="14" t="s">
        <v>33</v>
      </c>
      <c r="AX895" s="14" t="s">
        <v>72</v>
      </c>
      <c r="AY895" s="244" t="s">
        <v>132</v>
      </c>
    </row>
    <row r="896" s="15" customFormat="1">
      <c r="A896" s="15"/>
      <c r="B896" s="245"/>
      <c r="C896" s="246"/>
      <c r="D896" s="225" t="s">
        <v>142</v>
      </c>
      <c r="E896" s="247" t="s">
        <v>19</v>
      </c>
      <c r="F896" s="248" t="s">
        <v>152</v>
      </c>
      <c r="G896" s="246"/>
      <c r="H896" s="249">
        <v>132.858</v>
      </c>
      <c r="I896" s="250"/>
      <c r="J896" s="246"/>
      <c r="K896" s="246"/>
      <c r="L896" s="251"/>
      <c r="M896" s="252"/>
      <c r="N896" s="253"/>
      <c r="O896" s="253"/>
      <c r="P896" s="253"/>
      <c r="Q896" s="253"/>
      <c r="R896" s="253"/>
      <c r="S896" s="253"/>
      <c r="T896" s="254"/>
      <c r="U896" s="15"/>
      <c r="V896" s="15"/>
      <c r="W896" s="15"/>
      <c r="X896" s="15"/>
      <c r="Y896" s="15"/>
      <c r="Z896" s="15"/>
      <c r="AA896" s="15"/>
      <c r="AB896" s="15"/>
      <c r="AC896" s="15"/>
      <c r="AD896" s="15"/>
      <c r="AE896" s="15"/>
      <c r="AT896" s="255" t="s">
        <v>142</v>
      </c>
      <c r="AU896" s="255" t="s">
        <v>81</v>
      </c>
      <c r="AV896" s="15" t="s">
        <v>87</v>
      </c>
      <c r="AW896" s="15" t="s">
        <v>33</v>
      </c>
      <c r="AX896" s="15" t="s">
        <v>77</v>
      </c>
      <c r="AY896" s="255" t="s">
        <v>132</v>
      </c>
    </row>
    <row r="897" s="2" customFormat="1" ht="24.15" customHeight="1">
      <c r="A897" s="39"/>
      <c r="B897" s="40"/>
      <c r="C897" s="267" t="s">
        <v>911</v>
      </c>
      <c r="D897" s="267" t="s">
        <v>540</v>
      </c>
      <c r="E897" s="268" t="s">
        <v>912</v>
      </c>
      <c r="F897" s="269" t="s">
        <v>913</v>
      </c>
      <c r="G897" s="270" t="s">
        <v>155</v>
      </c>
      <c r="H897" s="271">
        <v>14.349</v>
      </c>
      <c r="I897" s="272"/>
      <c r="J897" s="273">
        <f>ROUND(I897*H897,2)</f>
        <v>0</v>
      </c>
      <c r="K897" s="269" t="s">
        <v>138</v>
      </c>
      <c r="L897" s="274"/>
      <c r="M897" s="275" t="s">
        <v>19</v>
      </c>
      <c r="N897" s="276" t="s">
        <v>43</v>
      </c>
      <c r="O897" s="85"/>
      <c r="P897" s="214">
        <f>O897*H897</f>
        <v>0</v>
      </c>
      <c r="Q897" s="214">
        <v>0.0051000000000000004</v>
      </c>
      <c r="R897" s="214">
        <f>Q897*H897</f>
        <v>0.073179900000000006</v>
      </c>
      <c r="S897" s="214">
        <v>0</v>
      </c>
      <c r="T897" s="215">
        <f>S897*H897</f>
        <v>0</v>
      </c>
      <c r="U897" s="39"/>
      <c r="V897" s="39"/>
      <c r="W897" s="39"/>
      <c r="X897" s="39"/>
      <c r="Y897" s="39"/>
      <c r="Z897" s="39"/>
      <c r="AA897" s="39"/>
      <c r="AB897" s="39"/>
      <c r="AC897" s="39"/>
      <c r="AD897" s="39"/>
      <c r="AE897" s="39"/>
      <c r="AR897" s="216" t="s">
        <v>452</v>
      </c>
      <c r="AT897" s="216" t="s">
        <v>540</v>
      </c>
      <c r="AU897" s="216" t="s">
        <v>81</v>
      </c>
      <c r="AY897" s="18" t="s">
        <v>132</v>
      </c>
      <c r="BE897" s="217">
        <f>IF(N897="základní",J897,0)</f>
        <v>0</v>
      </c>
      <c r="BF897" s="217">
        <f>IF(N897="snížená",J897,0)</f>
        <v>0</v>
      </c>
      <c r="BG897" s="217">
        <f>IF(N897="zákl. přenesená",J897,0)</f>
        <v>0</v>
      </c>
      <c r="BH897" s="217">
        <f>IF(N897="sníž. přenesená",J897,0)</f>
        <v>0</v>
      </c>
      <c r="BI897" s="217">
        <f>IF(N897="nulová",J897,0)</f>
        <v>0</v>
      </c>
      <c r="BJ897" s="18" t="s">
        <v>77</v>
      </c>
      <c r="BK897" s="217">
        <f>ROUND(I897*H897,2)</f>
        <v>0</v>
      </c>
      <c r="BL897" s="18" t="s">
        <v>333</v>
      </c>
      <c r="BM897" s="216" t="s">
        <v>914</v>
      </c>
    </row>
    <row r="898" s="13" customFormat="1">
      <c r="A898" s="13"/>
      <c r="B898" s="223"/>
      <c r="C898" s="224"/>
      <c r="D898" s="225" t="s">
        <v>142</v>
      </c>
      <c r="E898" s="226" t="s">
        <v>19</v>
      </c>
      <c r="F898" s="227" t="s">
        <v>915</v>
      </c>
      <c r="G898" s="224"/>
      <c r="H898" s="226" t="s">
        <v>19</v>
      </c>
      <c r="I898" s="228"/>
      <c r="J898" s="224"/>
      <c r="K898" s="224"/>
      <c r="L898" s="229"/>
      <c r="M898" s="230"/>
      <c r="N898" s="231"/>
      <c r="O898" s="231"/>
      <c r="P898" s="231"/>
      <c r="Q898" s="231"/>
      <c r="R898" s="231"/>
      <c r="S898" s="231"/>
      <c r="T898" s="232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T898" s="233" t="s">
        <v>142</v>
      </c>
      <c r="AU898" s="233" t="s">
        <v>81</v>
      </c>
      <c r="AV898" s="13" t="s">
        <v>77</v>
      </c>
      <c r="AW898" s="13" t="s">
        <v>33</v>
      </c>
      <c r="AX898" s="13" t="s">
        <v>72</v>
      </c>
      <c r="AY898" s="233" t="s">
        <v>132</v>
      </c>
    </row>
    <row r="899" s="14" customFormat="1">
      <c r="A899" s="14"/>
      <c r="B899" s="234"/>
      <c r="C899" s="235"/>
      <c r="D899" s="225" t="s">
        <v>142</v>
      </c>
      <c r="E899" s="236" t="s">
        <v>19</v>
      </c>
      <c r="F899" s="237" t="s">
        <v>916</v>
      </c>
      <c r="G899" s="235"/>
      <c r="H899" s="238">
        <v>4.0599999999999996</v>
      </c>
      <c r="I899" s="239"/>
      <c r="J899" s="235"/>
      <c r="K899" s="235"/>
      <c r="L899" s="240"/>
      <c r="M899" s="241"/>
      <c r="N899" s="242"/>
      <c r="O899" s="242"/>
      <c r="P899" s="242"/>
      <c r="Q899" s="242"/>
      <c r="R899" s="242"/>
      <c r="S899" s="242"/>
      <c r="T899" s="243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44" t="s">
        <v>142</v>
      </c>
      <c r="AU899" s="244" t="s">
        <v>81</v>
      </c>
      <c r="AV899" s="14" t="s">
        <v>81</v>
      </c>
      <c r="AW899" s="14" t="s">
        <v>33</v>
      </c>
      <c r="AX899" s="14" t="s">
        <v>72</v>
      </c>
      <c r="AY899" s="244" t="s">
        <v>132</v>
      </c>
    </row>
    <row r="900" s="13" customFormat="1">
      <c r="A900" s="13"/>
      <c r="B900" s="223"/>
      <c r="C900" s="224"/>
      <c r="D900" s="225" t="s">
        <v>142</v>
      </c>
      <c r="E900" s="226" t="s">
        <v>19</v>
      </c>
      <c r="F900" s="227" t="s">
        <v>917</v>
      </c>
      <c r="G900" s="224"/>
      <c r="H900" s="226" t="s">
        <v>19</v>
      </c>
      <c r="I900" s="228"/>
      <c r="J900" s="224"/>
      <c r="K900" s="224"/>
      <c r="L900" s="229"/>
      <c r="M900" s="230"/>
      <c r="N900" s="231"/>
      <c r="O900" s="231"/>
      <c r="P900" s="231"/>
      <c r="Q900" s="231"/>
      <c r="R900" s="231"/>
      <c r="S900" s="231"/>
      <c r="T900" s="232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33" t="s">
        <v>142</v>
      </c>
      <c r="AU900" s="233" t="s">
        <v>81</v>
      </c>
      <c r="AV900" s="13" t="s">
        <v>77</v>
      </c>
      <c r="AW900" s="13" t="s">
        <v>33</v>
      </c>
      <c r="AX900" s="13" t="s">
        <v>72</v>
      </c>
      <c r="AY900" s="233" t="s">
        <v>132</v>
      </c>
    </row>
    <row r="901" s="14" customFormat="1">
      <c r="A901" s="14"/>
      <c r="B901" s="234"/>
      <c r="C901" s="235"/>
      <c r="D901" s="225" t="s">
        <v>142</v>
      </c>
      <c r="E901" s="236" t="s">
        <v>19</v>
      </c>
      <c r="F901" s="237" t="s">
        <v>918</v>
      </c>
      <c r="G901" s="235"/>
      <c r="H901" s="238">
        <v>9.2260000000000009</v>
      </c>
      <c r="I901" s="239"/>
      <c r="J901" s="235"/>
      <c r="K901" s="235"/>
      <c r="L901" s="240"/>
      <c r="M901" s="241"/>
      <c r="N901" s="242"/>
      <c r="O901" s="242"/>
      <c r="P901" s="242"/>
      <c r="Q901" s="242"/>
      <c r="R901" s="242"/>
      <c r="S901" s="242"/>
      <c r="T901" s="243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44" t="s">
        <v>142</v>
      </c>
      <c r="AU901" s="244" t="s">
        <v>81</v>
      </c>
      <c r="AV901" s="14" t="s">
        <v>81</v>
      </c>
      <c r="AW901" s="14" t="s">
        <v>33</v>
      </c>
      <c r="AX901" s="14" t="s">
        <v>72</v>
      </c>
      <c r="AY901" s="244" t="s">
        <v>132</v>
      </c>
    </row>
    <row r="902" s="15" customFormat="1">
      <c r="A902" s="15"/>
      <c r="B902" s="245"/>
      <c r="C902" s="246"/>
      <c r="D902" s="225" t="s">
        <v>142</v>
      </c>
      <c r="E902" s="247" t="s">
        <v>19</v>
      </c>
      <c r="F902" s="248" t="s">
        <v>152</v>
      </c>
      <c r="G902" s="246"/>
      <c r="H902" s="249">
        <v>13.286</v>
      </c>
      <c r="I902" s="250"/>
      <c r="J902" s="246"/>
      <c r="K902" s="246"/>
      <c r="L902" s="251"/>
      <c r="M902" s="252"/>
      <c r="N902" s="253"/>
      <c r="O902" s="253"/>
      <c r="P902" s="253"/>
      <c r="Q902" s="253"/>
      <c r="R902" s="253"/>
      <c r="S902" s="253"/>
      <c r="T902" s="254"/>
      <c r="U902" s="15"/>
      <c r="V902" s="15"/>
      <c r="W902" s="15"/>
      <c r="X902" s="15"/>
      <c r="Y902" s="15"/>
      <c r="Z902" s="15"/>
      <c r="AA902" s="15"/>
      <c r="AB902" s="15"/>
      <c r="AC902" s="15"/>
      <c r="AD902" s="15"/>
      <c r="AE902" s="15"/>
      <c r="AT902" s="255" t="s">
        <v>142</v>
      </c>
      <c r="AU902" s="255" t="s">
        <v>81</v>
      </c>
      <c r="AV902" s="15" t="s">
        <v>87</v>
      </c>
      <c r="AW902" s="15" t="s">
        <v>33</v>
      </c>
      <c r="AX902" s="15" t="s">
        <v>77</v>
      </c>
      <c r="AY902" s="255" t="s">
        <v>132</v>
      </c>
    </row>
    <row r="903" s="14" customFormat="1">
      <c r="A903" s="14"/>
      <c r="B903" s="234"/>
      <c r="C903" s="235"/>
      <c r="D903" s="225" t="s">
        <v>142</v>
      </c>
      <c r="E903" s="235"/>
      <c r="F903" s="237" t="s">
        <v>919</v>
      </c>
      <c r="G903" s="235"/>
      <c r="H903" s="238">
        <v>14.349</v>
      </c>
      <c r="I903" s="239"/>
      <c r="J903" s="235"/>
      <c r="K903" s="235"/>
      <c r="L903" s="240"/>
      <c r="M903" s="241"/>
      <c r="N903" s="242"/>
      <c r="O903" s="242"/>
      <c r="P903" s="242"/>
      <c r="Q903" s="242"/>
      <c r="R903" s="242"/>
      <c r="S903" s="242"/>
      <c r="T903" s="243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T903" s="244" t="s">
        <v>142</v>
      </c>
      <c r="AU903" s="244" t="s">
        <v>81</v>
      </c>
      <c r="AV903" s="14" t="s">
        <v>81</v>
      </c>
      <c r="AW903" s="14" t="s">
        <v>4</v>
      </c>
      <c r="AX903" s="14" t="s">
        <v>77</v>
      </c>
      <c r="AY903" s="244" t="s">
        <v>132</v>
      </c>
    </row>
    <row r="904" s="2" customFormat="1" ht="37.8" customHeight="1">
      <c r="A904" s="39"/>
      <c r="B904" s="40"/>
      <c r="C904" s="205" t="s">
        <v>920</v>
      </c>
      <c r="D904" s="205" t="s">
        <v>134</v>
      </c>
      <c r="E904" s="206" t="s">
        <v>921</v>
      </c>
      <c r="F904" s="207" t="s">
        <v>922</v>
      </c>
      <c r="G904" s="208" t="s">
        <v>255</v>
      </c>
      <c r="H904" s="209">
        <v>1</v>
      </c>
      <c r="I904" s="210"/>
      <c r="J904" s="211">
        <f>ROUND(I904*H904,2)</f>
        <v>0</v>
      </c>
      <c r="K904" s="207" t="s">
        <v>138</v>
      </c>
      <c r="L904" s="45"/>
      <c r="M904" s="212" t="s">
        <v>19</v>
      </c>
      <c r="N904" s="213" t="s">
        <v>43</v>
      </c>
      <c r="O904" s="85"/>
      <c r="P904" s="214">
        <f>O904*H904</f>
        <v>0</v>
      </c>
      <c r="Q904" s="214">
        <v>0</v>
      </c>
      <c r="R904" s="214">
        <f>Q904*H904</f>
        <v>0</v>
      </c>
      <c r="S904" s="214">
        <v>0</v>
      </c>
      <c r="T904" s="215">
        <f>S904*H904</f>
        <v>0</v>
      </c>
      <c r="U904" s="39"/>
      <c r="V904" s="39"/>
      <c r="W904" s="39"/>
      <c r="X904" s="39"/>
      <c r="Y904" s="39"/>
      <c r="Z904" s="39"/>
      <c r="AA904" s="39"/>
      <c r="AB904" s="39"/>
      <c r="AC904" s="39"/>
      <c r="AD904" s="39"/>
      <c r="AE904" s="39"/>
      <c r="AR904" s="216" t="s">
        <v>333</v>
      </c>
      <c r="AT904" s="216" t="s">
        <v>134</v>
      </c>
      <c r="AU904" s="216" t="s">
        <v>81</v>
      </c>
      <c r="AY904" s="18" t="s">
        <v>132</v>
      </c>
      <c r="BE904" s="217">
        <f>IF(N904="základní",J904,0)</f>
        <v>0</v>
      </c>
      <c r="BF904" s="217">
        <f>IF(N904="snížená",J904,0)</f>
        <v>0</v>
      </c>
      <c r="BG904" s="217">
        <f>IF(N904="zákl. přenesená",J904,0)</f>
        <v>0</v>
      </c>
      <c r="BH904" s="217">
        <f>IF(N904="sníž. přenesená",J904,0)</f>
        <v>0</v>
      </c>
      <c r="BI904" s="217">
        <f>IF(N904="nulová",J904,0)</f>
        <v>0</v>
      </c>
      <c r="BJ904" s="18" t="s">
        <v>77</v>
      </c>
      <c r="BK904" s="217">
        <f>ROUND(I904*H904,2)</f>
        <v>0</v>
      </c>
      <c r="BL904" s="18" t="s">
        <v>333</v>
      </c>
      <c r="BM904" s="216" t="s">
        <v>923</v>
      </c>
    </row>
    <row r="905" s="2" customFormat="1">
      <c r="A905" s="39"/>
      <c r="B905" s="40"/>
      <c r="C905" s="41"/>
      <c r="D905" s="218" t="s">
        <v>140</v>
      </c>
      <c r="E905" s="41"/>
      <c r="F905" s="219" t="s">
        <v>924</v>
      </c>
      <c r="G905" s="41"/>
      <c r="H905" s="41"/>
      <c r="I905" s="220"/>
      <c r="J905" s="41"/>
      <c r="K905" s="41"/>
      <c r="L905" s="45"/>
      <c r="M905" s="221"/>
      <c r="N905" s="222"/>
      <c r="O905" s="85"/>
      <c r="P905" s="85"/>
      <c r="Q905" s="85"/>
      <c r="R905" s="85"/>
      <c r="S905" s="85"/>
      <c r="T905" s="86"/>
      <c r="U905" s="39"/>
      <c r="V905" s="39"/>
      <c r="W905" s="39"/>
      <c r="X905" s="39"/>
      <c r="Y905" s="39"/>
      <c r="Z905" s="39"/>
      <c r="AA905" s="39"/>
      <c r="AB905" s="39"/>
      <c r="AC905" s="39"/>
      <c r="AD905" s="39"/>
      <c r="AE905" s="39"/>
      <c r="AT905" s="18" t="s">
        <v>140</v>
      </c>
      <c r="AU905" s="18" t="s">
        <v>81</v>
      </c>
    </row>
    <row r="906" s="2" customFormat="1" ht="21.75" customHeight="1">
      <c r="A906" s="39"/>
      <c r="B906" s="40"/>
      <c r="C906" s="267" t="s">
        <v>925</v>
      </c>
      <c r="D906" s="267" t="s">
        <v>540</v>
      </c>
      <c r="E906" s="268" t="s">
        <v>926</v>
      </c>
      <c r="F906" s="269" t="s">
        <v>927</v>
      </c>
      <c r="G906" s="270" t="s">
        <v>255</v>
      </c>
      <c r="H906" s="271">
        <v>1</v>
      </c>
      <c r="I906" s="272"/>
      <c r="J906" s="273">
        <f>ROUND(I906*H906,2)</f>
        <v>0</v>
      </c>
      <c r="K906" s="269" t="s">
        <v>138</v>
      </c>
      <c r="L906" s="274"/>
      <c r="M906" s="275" t="s">
        <v>19</v>
      </c>
      <c r="N906" s="276" t="s">
        <v>43</v>
      </c>
      <c r="O906" s="85"/>
      <c r="P906" s="214">
        <f>O906*H906</f>
        <v>0</v>
      </c>
      <c r="Q906" s="214">
        <v>0.037999999999999999</v>
      </c>
      <c r="R906" s="214">
        <f>Q906*H906</f>
        <v>0.037999999999999999</v>
      </c>
      <c r="S906" s="214">
        <v>0</v>
      </c>
      <c r="T906" s="215">
        <f>S906*H906</f>
        <v>0</v>
      </c>
      <c r="U906" s="39"/>
      <c r="V906" s="39"/>
      <c r="W906" s="39"/>
      <c r="X906" s="39"/>
      <c r="Y906" s="39"/>
      <c r="Z906" s="39"/>
      <c r="AA906" s="39"/>
      <c r="AB906" s="39"/>
      <c r="AC906" s="39"/>
      <c r="AD906" s="39"/>
      <c r="AE906" s="39"/>
      <c r="AR906" s="216" t="s">
        <v>452</v>
      </c>
      <c r="AT906" s="216" t="s">
        <v>540</v>
      </c>
      <c r="AU906" s="216" t="s">
        <v>81</v>
      </c>
      <c r="AY906" s="18" t="s">
        <v>132</v>
      </c>
      <c r="BE906" s="217">
        <f>IF(N906="základní",J906,0)</f>
        <v>0</v>
      </c>
      <c r="BF906" s="217">
        <f>IF(N906="snížená",J906,0)</f>
        <v>0</v>
      </c>
      <c r="BG906" s="217">
        <f>IF(N906="zákl. přenesená",J906,0)</f>
        <v>0</v>
      </c>
      <c r="BH906" s="217">
        <f>IF(N906="sníž. přenesená",J906,0)</f>
        <v>0</v>
      </c>
      <c r="BI906" s="217">
        <f>IF(N906="nulová",J906,0)</f>
        <v>0</v>
      </c>
      <c r="BJ906" s="18" t="s">
        <v>77</v>
      </c>
      <c r="BK906" s="217">
        <f>ROUND(I906*H906,2)</f>
        <v>0</v>
      </c>
      <c r="BL906" s="18" t="s">
        <v>333</v>
      </c>
      <c r="BM906" s="216" t="s">
        <v>928</v>
      </c>
    </row>
    <row r="907" s="2" customFormat="1" ht="24.15" customHeight="1">
      <c r="A907" s="39"/>
      <c r="B907" s="40"/>
      <c r="C907" s="205" t="s">
        <v>929</v>
      </c>
      <c r="D907" s="205" t="s">
        <v>134</v>
      </c>
      <c r="E907" s="206" t="s">
        <v>930</v>
      </c>
      <c r="F907" s="207" t="s">
        <v>931</v>
      </c>
      <c r="G907" s="208" t="s">
        <v>580</v>
      </c>
      <c r="H907" s="209">
        <v>0.182</v>
      </c>
      <c r="I907" s="210"/>
      <c r="J907" s="211">
        <f>ROUND(I907*H907,2)</f>
        <v>0</v>
      </c>
      <c r="K907" s="207" t="s">
        <v>138</v>
      </c>
      <c r="L907" s="45"/>
      <c r="M907" s="212" t="s">
        <v>19</v>
      </c>
      <c r="N907" s="213" t="s">
        <v>43</v>
      </c>
      <c r="O907" s="85"/>
      <c r="P907" s="214">
        <f>O907*H907</f>
        <v>0</v>
      </c>
      <c r="Q907" s="214">
        <v>6.0000000000000002E-05</v>
      </c>
      <c r="R907" s="214">
        <f>Q907*H907</f>
        <v>1.0920000000000001E-05</v>
      </c>
      <c r="S907" s="214">
        <v>0</v>
      </c>
      <c r="T907" s="215">
        <f>S907*H907</f>
        <v>0</v>
      </c>
      <c r="U907" s="39"/>
      <c r="V907" s="39"/>
      <c r="W907" s="39"/>
      <c r="X907" s="39"/>
      <c r="Y907" s="39"/>
      <c r="Z907" s="39"/>
      <c r="AA907" s="39"/>
      <c r="AB907" s="39"/>
      <c r="AC907" s="39"/>
      <c r="AD907" s="39"/>
      <c r="AE907" s="39"/>
      <c r="AR907" s="216" t="s">
        <v>333</v>
      </c>
      <c r="AT907" s="216" t="s">
        <v>134</v>
      </c>
      <c r="AU907" s="216" t="s">
        <v>81</v>
      </c>
      <c r="AY907" s="18" t="s">
        <v>132</v>
      </c>
      <c r="BE907" s="217">
        <f>IF(N907="základní",J907,0)</f>
        <v>0</v>
      </c>
      <c r="BF907" s="217">
        <f>IF(N907="snížená",J907,0)</f>
        <v>0</v>
      </c>
      <c r="BG907" s="217">
        <f>IF(N907="zákl. přenesená",J907,0)</f>
        <v>0</v>
      </c>
      <c r="BH907" s="217">
        <f>IF(N907="sníž. přenesená",J907,0)</f>
        <v>0</v>
      </c>
      <c r="BI907" s="217">
        <f>IF(N907="nulová",J907,0)</f>
        <v>0</v>
      </c>
      <c r="BJ907" s="18" t="s">
        <v>77</v>
      </c>
      <c r="BK907" s="217">
        <f>ROUND(I907*H907,2)</f>
        <v>0</v>
      </c>
      <c r="BL907" s="18" t="s">
        <v>333</v>
      </c>
      <c r="BM907" s="216" t="s">
        <v>932</v>
      </c>
    </row>
    <row r="908" s="2" customFormat="1">
      <c r="A908" s="39"/>
      <c r="B908" s="40"/>
      <c r="C908" s="41"/>
      <c r="D908" s="218" t="s">
        <v>140</v>
      </c>
      <c r="E908" s="41"/>
      <c r="F908" s="219" t="s">
        <v>933</v>
      </c>
      <c r="G908" s="41"/>
      <c r="H908" s="41"/>
      <c r="I908" s="220"/>
      <c r="J908" s="41"/>
      <c r="K908" s="41"/>
      <c r="L908" s="45"/>
      <c r="M908" s="221"/>
      <c r="N908" s="222"/>
      <c r="O908" s="85"/>
      <c r="P908" s="85"/>
      <c r="Q908" s="85"/>
      <c r="R908" s="85"/>
      <c r="S908" s="85"/>
      <c r="T908" s="86"/>
      <c r="U908" s="39"/>
      <c r="V908" s="39"/>
      <c r="W908" s="39"/>
      <c r="X908" s="39"/>
      <c r="Y908" s="39"/>
      <c r="Z908" s="39"/>
      <c r="AA908" s="39"/>
      <c r="AB908" s="39"/>
      <c r="AC908" s="39"/>
      <c r="AD908" s="39"/>
      <c r="AE908" s="39"/>
      <c r="AT908" s="18" t="s">
        <v>140</v>
      </c>
      <c r="AU908" s="18" t="s">
        <v>81</v>
      </c>
    </row>
    <row r="909" s="13" customFormat="1">
      <c r="A909" s="13"/>
      <c r="B909" s="223"/>
      <c r="C909" s="224"/>
      <c r="D909" s="225" t="s">
        <v>142</v>
      </c>
      <c r="E909" s="226" t="s">
        <v>19</v>
      </c>
      <c r="F909" s="227" t="s">
        <v>934</v>
      </c>
      <c r="G909" s="224"/>
      <c r="H909" s="226" t="s">
        <v>19</v>
      </c>
      <c r="I909" s="228"/>
      <c r="J909" s="224"/>
      <c r="K909" s="224"/>
      <c r="L909" s="229"/>
      <c r="M909" s="230"/>
      <c r="N909" s="231"/>
      <c r="O909" s="231"/>
      <c r="P909" s="231"/>
      <c r="Q909" s="231"/>
      <c r="R909" s="231"/>
      <c r="S909" s="231"/>
      <c r="T909" s="232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T909" s="233" t="s">
        <v>142</v>
      </c>
      <c r="AU909" s="233" t="s">
        <v>81</v>
      </c>
      <c r="AV909" s="13" t="s">
        <v>77</v>
      </c>
      <c r="AW909" s="13" t="s">
        <v>33</v>
      </c>
      <c r="AX909" s="13" t="s">
        <v>72</v>
      </c>
      <c r="AY909" s="233" t="s">
        <v>132</v>
      </c>
    </row>
    <row r="910" s="14" customFormat="1">
      <c r="A910" s="14"/>
      <c r="B910" s="234"/>
      <c r="C910" s="235"/>
      <c r="D910" s="225" t="s">
        <v>142</v>
      </c>
      <c r="E910" s="236" t="s">
        <v>19</v>
      </c>
      <c r="F910" s="237" t="s">
        <v>935</v>
      </c>
      <c r="G910" s="235"/>
      <c r="H910" s="238">
        <v>0.182</v>
      </c>
      <c r="I910" s="239"/>
      <c r="J910" s="235"/>
      <c r="K910" s="235"/>
      <c r="L910" s="240"/>
      <c r="M910" s="241"/>
      <c r="N910" s="242"/>
      <c r="O910" s="242"/>
      <c r="P910" s="242"/>
      <c r="Q910" s="242"/>
      <c r="R910" s="242"/>
      <c r="S910" s="242"/>
      <c r="T910" s="243"/>
      <c r="U910" s="14"/>
      <c r="V910" s="14"/>
      <c r="W910" s="14"/>
      <c r="X910" s="14"/>
      <c r="Y910" s="14"/>
      <c r="Z910" s="14"/>
      <c r="AA910" s="14"/>
      <c r="AB910" s="14"/>
      <c r="AC910" s="14"/>
      <c r="AD910" s="14"/>
      <c r="AE910" s="14"/>
      <c r="AT910" s="244" t="s">
        <v>142</v>
      </c>
      <c r="AU910" s="244" t="s">
        <v>81</v>
      </c>
      <c r="AV910" s="14" t="s">
        <v>81</v>
      </c>
      <c r="AW910" s="14" t="s">
        <v>33</v>
      </c>
      <c r="AX910" s="14" t="s">
        <v>72</v>
      </c>
      <c r="AY910" s="244" t="s">
        <v>132</v>
      </c>
    </row>
    <row r="911" s="15" customFormat="1">
      <c r="A911" s="15"/>
      <c r="B911" s="245"/>
      <c r="C911" s="246"/>
      <c r="D911" s="225" t="s">
        <v>142</v>
      </c>
      <c r="E911" s="247" t="s">
        <v>19</v>
      </c>
      <c r="F911" s="248" t="s">
        <v>152</v>
      </c>
      <c r="G911" s="246"/>
      <c r="H911" s="249">
        <v>0.182</v>
      </c>
      <c r="I911" s="250"/>
      <c r="J911" s="246"/>
      <c r="K911" s="246"/>
      <c r="L911" s="251"/>
      <c r="M911" s="252"/>
      <c r="N911" s="253"/>
      <c r="O911" s="253"/>
      <c r="P911" s="253"/>
      <c r="Q911" s="253"/>
      <c r="R911" s="253"/>
      <c r="S911" s="253"/>
      <c r="T911" s="254"/>
      <c r="U911" s="15"/>
      <c r="V911" s="15"/>
      <c r="W911" s="15"/>
      <c r="X911" s="15"/>
      <c r="Y911" s="15"/>
      <c r="Z911" s="15"/>
      <c r="AA911" s="15"/>
      <c r="AB911" s="15"/>
      <c r="AC911" s="15"/>
      <c r="AD911" s="15"/>
      <c r="AE911" s="15"/>
      <c r="AT911" s="255" t="s">
        <v>142</v>
      </c>
      <c r="AU911" s="255" t="s">
        <v>81</v>
      </c>
      <c r="AV911" s="15" t="s">
        <v>87</v>
      </c>
      <c r="AW911" s="15" t="s">
        <v>33</v>
      </c>
      <c r="AX911" s="15" t="s">
        <v>77</v>
      </c>
      <c r="AY911" s="255" t="s">
        <v>132</v>
      </c>
    </row>
    <row r="912" s="2" customFormat="1" ht="24.15" customHeight="1">
      <c r="A912" s="39"/>
      <c r="B912" s="40"/>
      <c r="C912" s="267" t="s">
        <v>936</v>
      </c>
      <c r="D912" s="267" t="s">
        <v>540</v>
      </c>
      <c r="E912" s="268" t="s">
        <v>937</v>
      </c>
      <c r="F912" s="269" t="s">
        <v>938</v>
      </c>
      <c r="G912" s="270" t="s">
        <v>490</v>
      </c>
      <c r="H912" s="271">
        <v>0.20000000000000001</v>
      </c>
      <c r="I912" s="272"/>
      <c r="J912" s="273">
        <f>ROUND(I912*H912,2)</f>
        <v>0</v>
      </c>
      <c r="K912" s="269" t="s">
        <v>19</v>
      </c>
      <c r="L912" s="274"/>
      <c r="M912" s="275" t="s">
        <v>19</v>
      </c>
      <c r="N912" s="276" t="s">
        <v>43</v>
      </c>
      <c r="O912" s="85"/>
      <c r="P912" s="214">
        <f>O912*H912</f>
        <v>0</v>
      </c>
      <c r="Q912" s="214">
        <v>1</v>
      </c>
      <c r="R912" s="214">
        <f>Q912*H912</f>
        <v>0.20000000000000001</v>
      </c>
      <c r="S912" s="214">
        <v>0</v>
      </c>
      <c r="T912" s="215">
        <f>S912*H912</f>
        <v>0</v>
      </c>
      <c r="U912" s="39"/>
      <c r="V912" s="39"/>
      <c r="W912" s="39"/>
      <c r="X912" s="39"/>
      <c r="Y912" s="39"/>
      <c r="Z912" s="39"/>
      <c r="AA912" s="39"/>
      <c r="AB912" s="39"/>
      <c r="AC912" s="39"/>
      <c r="AD912" s="39"/>
      <c r="AE912" s="39"/>
      <c r="AR912" s="216" t="s">
        <v>452</v>
      </c>
      <c r="AT912" s="216" t="s">
        <v>540</v>
      </c>
      <c r="AU912" s="216" t="s">
        <v>81</v>
      </c>
      <c r="AY912" s="18" t="s">
        <v>132</v>
      </c>
      <c r="BE912" s="217">
        <f>IF(N912="základní",J912,0)</f>
        <v>0</v>
      </c>
      <c r="BF912" s="217">
        <f>IF(N912="snížená",J912,0)</f>
        <v>0</v>
      </c>
      <c r="BG912" s="217">
        <f>IF(N912="zákl. přenesená",J912,0)</f>
        <v>0</v>
      </c>
      <c r="BH912" s="217">
        <f>IF(N912="sníž. přenesená",J912,0)</f>
        <v>0</v>
      </c>
      <c r="BI912" s="217">
        <f>IF(N912="nulová",J912,0)</f>
        <v>0</v>
      </c>
      <c r="BJ912" s="18" t="s">
        <v>77</v>
      </c>
      <c r="BK912" s="217">
        <f>ROUND(I912*H912,2)</f>
        <v>0</v>
      </c>
      <c r="BL912" s="18" t="s">
        <v>333</v>
      </c>
      <c r="BM912" s="216" t="s">
        <v>939</v>
      </c>
    </row>
    <row r="913" s="14" customFormat="1">
      <c r="A913" s="14"/>
      <c r="B913" s="234"/>
      <c r="C913" s="235"/>
      <c r="D913" s="225" t="s">
        <v>142</v>
      </c>
      <c r="E913" s="236" t="s">
        <v>19</v>
      </c>
      <c r="F913" s="237" t="s">
        <v>940</v>
      </c>
      <c r="G913" s="235"/>
      <c r="H913" s="238">
        <v>0.20000000000000001</v>
      </c>
      <c r="I913" s="239"/>
      <c r="J913" s="235"/>
      <c r="K913" s="235"/>
      <c r="L913" s="240"/>
      <c r="M913" s="241"/>
      <c r="N913" s="242"/>
      <c r="O913" s="242"/>
      <c r="P913" s="242"/>
      <c r="Q913" s="242"/>
      <c r="R913" s="242"/>
      <c r="S913" s="242"/>
      <c r="T913" s="243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T913" s="244" t="s">
        <v>142</v>
      </c>
      <c r="AU913" s="244" t="s">
        <v>81</v>
      </c>
      <c r="AV913" s="14" t="s">
        <v>81</v>
      </c>
      <c r="AW913" s="14" t="s">
        <v>33</v>
      </c>
      <c r="AX913" s="14" t="s">
        <v>72</v>
      </c>
      <c r="AY913" s="244" t="s">
        <v>132</v>
      </c>
    </row>
    <row r="914" s="15" customFormat="1">
      <c r="A914" s="15"/>
      <c r="B914" s="245"/>
      <c r="C914" s="246"/>
      <c r="D914" s="225" t="s">
        <v>142</v>
      </c>
      <c r="E914" s="247" t="s">
        <v>19</v>
      </c>
      <c r="F914" s="248" t="s">
        <v>152</v>
      </c>
      <c r="G914" s="246"/>
      <c r="H914" s="249">
        <v>0.20000000000000001</v>
      </c>
      <c r="I914" s="250"/>
      <c r="J914" s="246"/>
      <c r="K914" s="246"/>
      <c r="L914" s="251"/>
      <c r="M914" s="252"/>
      <c r="N914" s="253"/>
      <c r="O914" s="253"/>
      <c r="P914" s="253"/>
      <c r="Q914" s="253"/>
      <c r="R914" s="253"/>
      <c r="S914" s="253"/>
      <c r="T914" s="254"/>
      <c r="U914" s="15"/>
      <c r="V914" s="15"/>
      <c r="W914" s="15"/>
      <c r="X914" s="15"/>
      <c r="Y914" s="15"/>
      <c r="Z914" s="15"/>
      <c r="AA914" s="15"/>
      <c r="AB914" s="15"/>
      <c r="AC914" s="15"/>
      <c r="AD914" s="15"/>
      <c r="AE914" s="15"/>
      <c r="AT914" s="255" t="s">
        <v>142</v>
      </c>
      <c r="AU914" s="255" t="s">
        <v>81</v>
      </c>
      <c r="AV914" s="15" t="s">
        <v>87</v>
      </c>
      <c r="AW914" s="15" t="s">
        <v>33</v>
      </c>
      <c r="AX914" s="15" t="s">
        <v>77</v>
      </c>
      <c r="AY914" s="255" t="s">
        <v>132</v>
      </c>
    </row>
    <row r="915" s="2" customFormat="1" ht="24.15" customHeight="1">
      <c r="A915" s="39"/>
      <c r="B915" s="40"/>
      <c r="C915" s="205" t="s">
        <v>941</v>
      </c>
      <c r="D915" s="205" t="s">
        <v>134</v>
      </c>
      <c r="E915" s="206" t="s">
        <v>942</v>
      </c>
      <c r="F915" s="207" t="s">
        <v>943</v>
      </c>
      <c r="G915" s="208" t="s">
        <v>580</v>
      </c>
      <c r="H915" s="209">
        <v>161.667</v>
      </c>
      <c r="I915" s="210"/>
      <c r="J915" s="211">
        <f>ROUND(I915*H915,2)</f>
        <v>0</v>
      </c>
      <c r="K915" s="207" t="s">
        <v>138</v>
      </c>
      <c r="L915" s="45"/>
      <c r="M915" s="212" t="s">
        <v>19</v>
      </c>
      <c r="N915" s="213" t="s">
        <v>43</v>
      </c>
      <c r="O915" s="85"/>
      <c r="P915" s="214">
        <f>O915*H915</f>
        <v>0</v>
      </c>
      <c r="Q915" s="214">
        <v>6.0000000000000002E-05</v>
      </c>
      <c r="R915" s="214">
        <f>Q915*H915</f>
        <v>0.0097000200000000002</v>
      </c>
      <c r="S915" s="214">
        <v>0</v>
      </c>
      <c r="T915" s="215">
        <f>S915*H915</f>
        <v>0</v>
      </c>
      <c r="U915" s="39"/>
      <c r="V915" s="39"/>
      <c r="W915" s="39"/>
      <c r="X915" s="39"/>
      <c r="Y915" s="39"/>
      <c r="Z915" s="39"/>
      <c r="AA915" s="39"/>
      <c r="AB915" s="39"/>
      <c r="AC915" s="39"/>
      <c r="AD915" s="39"/>
      <c r="AE915" s="39"/>
      <c r="AR915" s="216" t="s">
        <v>333</v>
      </c>
      <c r="AT915" s="216" t="s">
        <v>134</v>
      </c>
      <c r="AU915" s="216" t="s">
        <v>81</v>
      </c>
      <c r="AY915" s="18" t="s">
        <v>132</v>
      </c>
      <c r="BE915" s="217">
        <f>IF(N915="základní",J915,0)</f>
        <v>0</v>
      </c>
      <c r="BF915" s="217">
        <f>IF(N915="snížená",J915,0)</f>
        <v>0</v>
      </c>
      <c r="BG915" s="217">
        <f>IF(N915="zákl. přenesená",J915,0)</f>
        <v>0</v>
      </c>
      <c r="BH915" s="217">
        <f>IF(N915="sníž. přenesená",J915,0)</f>
        <v>0</v>
      </c>
      <c r="BI915" s="217">
        <f>IF(N915="nulová",J915,0)</f>
        <v>0</v>
      </c>
      <c r="BJ915" s="18" t="s">
        <v>77</v>
      </c>
      <c r="BK915" s="217">
        <f>ROUND(I915*H915,2)</f>
        <v>0</v>
      </c>
      <c r="BL915" s="18" t="s">
        <v>333</v>
      </c>
      <c r="BM915" s="216" t="s">
        <v>944</v>
      </c>
    </row>
    <row r="916" s="2" customFormat="1">
      <c r="A916" s="39"/>
      <c r="B916" s="40"/>
      <c r="C916" s="41"/>
      <c r="D916" s="218" t="s">
        <v>140</v>
      </c>
      <c r="E916" s="41"/>
      <c r="F916" s="219" t="s">
        <v>945</v>
      </c>
      <c r="G916" s="41"/>
      <c r="H916" s="41"/>
      <c r="I916" s="220"/>
      <c r="J916" s="41"/>
      <c r="K916" s="41"/>
      <c r="L916" s="45"/>
      <c r="M916" s="221"/>
      <c r="N916" s="222"/>
      <c r="O916" s="85"/>
      <c r="P916" s="85"/>
      <c r="Q916" s="85"/>
      <c r="R916" s="85"/>
      <c r="S916" s="85"/>
      <c r="T916" s="86"/>
      <c r="U916" s="39"/>
      <c r="V916" s="39"/>
      <c r="W916" s="39"/>
      <c r="X916" s="39"/>
      <c r="Y916" s="39"/>
      <c r="Z916" s="39"/>
      <c r="AA916" s="39"/>
      <c r="AB916" s="39"/>
      <c r="AC916" s="39"/>
      <c r="AD916" s="39"/>
      <c r="AE916" s="39"/>
      <c r="AT916" s="18" t="s">
        <v>140</v>
      </c>
      <c r="AU916" s="18" t="s">
        <v>81</v>
      </c>
    </row>
    <row r="917" s="13" customFormat="1">
      <c r="A917" s="13"/>
      <c r="B917" s="223"/>
      <c r="C917" s="224"/>
      <c r="D917" s="225" t="s">
        <v>142</v>
      </c>
      <c r="E917" s="226" t="s">
        <v>19</v>
      </c>
      <c r="F917" s="227" t="s">
        <v>946</v>
      </c>
      <c r="G917" s="224"/>
      <c r="H917" s="226" t="s">
        <v>19</v>
      </c>
      <c r="I917" s="228"/>
      <c r="J917" s="224"/>
      <c r="K917" s="224"/>
      <c r="L917" s="229"/>
      <c r="M917" s="230"/>
      <c r="N917" s="231"/>
      <c r="O917" s="231"/>
      <c r="P917" s="231"/>
      <c r="Q917" s="231"/>
      <c r="R917" s="231"/>
      <c r="S917" s="231"/>
      <c r="T917" s="232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233" t="s">
        <v>142</v>
      </c>
      <c r="AU917" s="233" t="s">
        <v>81</v>
      </c>
      <c r="AV917" s="13" t="s">
        <v>77</v>
      </c>
      <c r="AW917" s="13" t="s">
        <v>33</v>
      </c>
      <c r="AX917" s="13" t="s">
        <v>72</v>
      </c>
      <c r="AY917" s="233" t="s">
        <v>132</v>
      </c>
    </row>
    <row r="918" s="14" customFormat="1">
      <c r="A918" s="14"/>
      <c r="B918" s="234"/>
      <c r="C918" s="235"/>
      <c r="D918" s="225" t="s">
        <v>142</v>
      </c>
      <c r="E918" s="236" t="s">
        <v>19</v>
      </c>
      <c r="F918" s="237" t="s">
        <v>947</v>
      </c>
      <c r="G918" s="235"/>
      <c r="H918" s="238">
        <v>161.667</v>
      </c>
      <c r="I918" s="239"/>
      <c r="J918" s="235"/>
      <c r="K918" s="235"/>
      <c r="L918" s="240"/>
      <c r="M918" s="241"/>
      <c r="N918" s="242"/>
      <c r="O918" s="242"/>
      <c r="P918" s="242"/>
      <c r="Q918" s="242"/>
      <c r="R918" s="242"/>
      <c r="S918" s="242"/>
      <c r="T918" s="243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T918" s="244" t="s">
        <v>142</v>
      </c>
      <c r="AU918" s="244" t="s">
        <v>81</v>
      </c>
      <c r="AV918" s="14" t="s">
        <v>81</v>
      </c>
      <c r="AW918" s="14" t="s">
        <v>33</v>
      </c>
      <c r="AX918" s="14" t="s">
        <v>72</v>
      </c>
      <c r="AY918" s="244" t="s">
        <v>132</v>
      </c>
    </row>
    <row r="919" s="15" customFormat="1">
      <c r="A919" s="15"/>
      <c r="B919" s="245"/>
      <c r="C919" s="246"/>
      <c r="D919" s="225" t="s">
        <v>142</v>
      </c>
      <c r="E919" s="247" t="s">
        <v>19</v>
      </c>
      <c r="F919" s="248" t="s">
        <v>152</v>
      </c>
      <c r="G919" s="246"/>
      <c r="H919" s="249">
        <v>161.667</v>
      </c>
      <c r="I919" s="250"/>
      <c r="J919" s="246"/>
      <c r="K919" s="246"/>
      <c r="L919" s="251"/>
      <c r="M919" s="252"/>
      <c r="N919" s="253"/>
      <c r="O919" s="253"/>
      <c r="P919" s="253"/>
      <c r="Q919" s="253"/>
      <c r="R919" s="253"/>
      <c r="S919" s="253"/>
      <c r="T919" s="254"/>
      <c r="U919" s="15"/>
      <c r="V919" s="15"/>
      <c r="W919" s="15"/>
      <c r="X919" s="15"/>
      <c r="Y919" s="15"/>
      <c r="Z919" s="15"/>
      <c r="AA919" s="15"/>
      <c r="AB919" s="15"/>
      <c r="AC919" s="15"/>
      <c r="AD919" s="15"/>
      <c r="AE919" s="15"/>
      <c r="AT919" s="255" t="s">
        <v>142</v>
      </c>
      <c r="AU919" s="255" t="s">
        <v>81</v>
      </c>
      <c r="AV919" s="15" t="s">
        <v>87</v>
      </c>
      <c r="AW919" s="15" t="s">
        <v>33</v>
      </c>
      <c r="AX919" s="15" t="s">
        <v>77</v>
      </c>
      <c r="AY919" s="255" t="s">
        <v>132</v>
      </c>
    </row>
    <row r="920" s="2" customFormat="1" ht="24.15" customHeight="1">
      <c r="A920" s="39"/>
      <c r="B920" s="40"/>
      <c r="C920" s="267" t="s">
        <v>948</v>
      </c>
      <c r="D920" s="267" t="s">
        <v>540</v>
      </c>
      <c r="E920" s="268" t="s">
        <v>949</v>
      </c>
      <c r="F920" s="269" t="s">
        <v>950</v>
      </c>
      <c r="G920" s="270" t="s">
        <v>490</v>
      </c>
      <c r="H920" s="271">
        <v>0.17799999999999999</v>
      </c>
      <c r="I920" s="272"/>
      <c r="J920" s="273">
        <f>ROUND(I920*H920,2)</f>
        <v>0</v>
      </c>
      <c r="K920" s="269" t="s">
        <v>19</v>
      </c>
      <c r="L920" s="274"/>
      <c r="M920" s="275" t="s">
        <v>19</v>
      </c>
      <c r="N920" s="276" t="s">
        <v>43</v>
      </c>
      <c r="O920" s="85"/>
      <c r="P920" s="214">
        <f>O920*H920</f>
        <v>0</v>
      </c>
      <c r="Q920" s="214">
        <v>1</v>
      </c>
      <c r="R920" s="214">
        <f>Q920*H920</f>
        <v>0.17799999999999999</v>
      </c>
      <c r="S920" s="214">
        <v>0</v>
      </c>
      <c r="T920" s="215">
        <f>S920*H920</f>
        <v>0</v>
      </c>
      <c r="U920" s="39"/>
      <c r="V920" s="39"/>
      <c r="W920" s="39"/>
      <c r="X920" s="39"/>
      <c r="Y920" s="39"/>
      <c r="Z920" s="39"/>
      <c r="AA920" s="39"/>
      <c r="AB920" s="39"/>
      <c r="AC920" s="39"/>
      <c r="AD920" s="39"/>
      <c r="AE920" s="39"/>
      <c r="AR920" s="216" t="s">
        <v>452</v>
      </c>
      <c r="AT920" s="216" t="s">
        <v>540</v>
      </c>
      <c r="AU920" s="216" t="s">
        <v>81</v>
      </c>
      <c r="AY920" s="18" t="s">
        <v>132</v>
      </c>
      <c r="BE920" s="217">
        <f>IF(N920="základní",J920,0)</f>
        <v>0</v>
      </c>
      <c r="BF920" s="217">
        <f>IF(N920="snížená",J920,0)</f>
        <v>0</v>
      </c>
      <c r="BG920" s="217">
        <f>IF(N920="zákl. přenesená",J920,0)</f>
        <v>0</v>
      </c>
      <c r="BH920" s="217">
        <f>IF(N920="sníž. přenesená",J920,0)</f>
        <v>0</v>
      </c>
      <c r="BI920" s="217">
        <f>IF(N920="nulová",J920,0)</f>
        <v>0</v>
      </c>
      <c r="BJ920" s="18" t="s">
        <v>77</v>
      </c>
      <c r="BK920" s="217">
        <f>ROUND(I920*H920,2)</f>
        <v>0</v>
      </c>
      <c r="BL920" s="18" t="s">
        <v>333</v>
      </c>
      <c r="BM920" s="216" t="s">
        <v>951</v>
      </c>
    </row>
    <row r="921" s="14" customFormat="1">
      <c r="A921" s="14"/>
      <c r="B921" s="234"/>
      <c r="C921" s="235"/>
      <c r="D921" s="225" t="s">
        <v>142</v>
      </c>
      <c r="E921" s="236" t="s">
        <v>19</v>
      </c>
      <c r="F921" s="237" t="s">
        <v>952</v>
      </c>
      <c r="G921" s="235"/>
      <c r="H921" s="238">
        <v>0.17799999999999999</v>
      </c>
      <c r="I921" s="239"/>
      <c r="J921" s="235"/>
      <c r="K921" s="235"/>
      <c r="L921" s="240"/>
      <c r="M921" s="241"/>
      <c r="N921" s="242"/>
      <c r="O921" s="242"/>
      <c r="P921" s="242"/>
      <c r="Q921" s="242"/>
      <c r="R921" s="242"/>
      <c r="S921" s="242"/>
      <c r="T921" s="243"/>
      <c r="U921" s="14"/>
      <c r="V921" s="14"/>
      <c r="W921" s="14"/>
      <c r="X921" s="14"/>
      <c r="Y921" s="14"/>
      <c r="Z921" s="14"/>
      <c r="AA921" s="14"/>
      <c r="AB921" s="14"/>
      <c r="AC921" s="14"/>
      <c r="AD921" s="14"/>
      <c r="AE921" s="14"/>
      <c r="AT921" s="244" t="s">
        <v>142</v>
      </c>
      <c r="AU921" s="244" t="s">
        <v>81</v>
      </c>
      <c r="AV921" s="14" t="s">
        <v>81</v>
      </c>
      <c r="AW921" s="14" t="s">
        <v>33</v>
      </c>
      <c r="AX921" s="14" t="s">
        <v>72</v>
      </c>
      <c r="AY921" s="244" t="s">
        <v>132</v>
      </c>
    </row>
    <row r="922" s="15" customFormat="1">
      <c r="A922" s="15"/>
      <c r="B922" s="245"/>
      <c r="C922" s="246"/>
      <c r="D922" s="225" t="s">
        <v>142</v>
      </c>
      <c r="E922" s="247" t="s">
        <v>19</v>
      </c>
      <c r="F922" s="248" t="s">
        <v>152</v>
      </c>
      <c r="G922" s="246"/>
      <c r="H922" s="249">
        <v>0.17799999999999999</v>
      </c>
      <c r="I922" s="250"/>
      <c r="J922" s="246"/>
      <c r="K922" s="246"/>
      <c r="L922" s="251"/>
      <c r="M922" s="252"/>
      <c r="N922" s="253"/>
      <c r="O922" s="253"/>
      <c r="P922" s="253"/>
      <c r="Q922" s="253"/>
      <c r="R922" s="253"/>
      <c r="S922" s="253"/>
      <c r="T922" s="254"/>
      <c r="U922" s="15"/>
      <c r="V922" s="15"/>
      <c r="W922" s="15"/>
      <c r="X922" s="15"/>
      <c r="Y922" s="15"/>
      <c r="Z922" s="15"/>
      <c r="AA922" s="15"/>
      <c r="AB922" s="15"/>
      <c r="AC922" s="15"/>
      <c r="AD922" s="15"/>
      <c r="AE922" s="15"/>
      <c r="AT922" s="255" t="s">
        <v>142</v>
      </c>
      <c r="AU922" s="255" t="s">
        <v>81</v>
      </c>
      <c r="AV922" s="15" t="s">
        <v>87</v>
      </c>
      <c r="AW922" s="15" t="s">
        <v>33</v>
      </c>
      <c r="AX922" s="15" t="s">
        <v>77</v>
      </c>
      <c r="AY922" s="255" t="s">
        <v>132</v>
      </c>
    </row>
    <row r="923" s="2" customFormat="1" ht="24.15" customHeight="1">
      <c r="A923" s="39"/>
      <c r="B923" s="40"/>
      <c r="C923" s="205" t="s">
        <v>953</v>
      </c>
      <c r="D923" s="205" t="s">
        <v>134</v>
      </c>
      <c r="E923" s="206" t="s">
        <v>954</v>
      </c>
      <c r="F923" s="207" t="s">
        <v>955</v>
      </c>
      <c r="G923" s="208" t="s">
        <v>580</v>
      </c>
      <c r="H923" s="209">
        <v>144</v>
      </c>
      <c r="I923" s="210"/>
      <c r="J923" s="211">
        <f>ROUND(I923*H923,2)</f>
        <v>0</v>
      </c>
      <c r="K923" s="207" t="s">
        <v>138</v>
      </c>
      <c r="L923" s="45"/>
      <c r="M923" s="212" t="s">
        <v>19</v>
      </c>
      <c r="N923" s="213" t="s">
        <v>43</v>
      </c>
      <c r="O923" s="85"/>
      <c r="P923" s="214">
        <f>O923*H923</f>
        <v>0</v>
      </c>
      <c r="Q923" s="214">
        <v>0</v>
      </c>
      <c r="R923" s="214">
        <f>Q923*H923</f>
        <v>0</v>
      </c>
      <c r="S923" s="214">
        <v>0.001</v>
      </c>
      <c r="T923" s="215">
        <f>S923*H923</f>
        <v>0.14400000000000002</v>
      </c>
      <c r="U923" s="39"/>
      <c r="V923" s="39"/>
      <c r="W923" s="39"/>
      <c r="X923" s="39"/>
      <c r="Y923" s="39"/>
      <c r="Z923" s="39"/>
      <c r="AA923" s="39"/>
      <c r="AB923" s="39"/>
      <c r="AC923" s="39"/>
      <c r="AD923" s="39"/>
      <c r="AE923" s="39"/>
      <c r="AR923" s="216" t="s">
        <v>333</v>
      </c>
      <c r="AT923" s="216" t="s">
        <v>134</v>
      </c>
      <c r="AU923" s="216" t="s">
        <v>81</v>
      </c>
      <c r="AY923" s="18" t="s">
        <v>132</v>
      </c>
      <c r="BE923" s="217">
        <f>IF(N923="základní",J923,0)</f>
        <v>0</v>
      </c>
      <c r="BF923" s="217">
        <f>IF(N923="snížená",J923,0)</f>
        <v>0</v>
      </c>
      <c r="BG923" s="217">
        <f>IF(N923="zákl. přenesená",J923,0)</f>
        <v>0</v>
      </c>
      <c r="BH923" s="217">
        <f>IF(N923="sníž. přenesená",J923,0)</f>
        <v>0</v>
      </c>
      <c r="BI923" s="217">
        <f>IF(N923="nulová",J923,0)</f>
        <v>0</v>
      </c>
      <c r="BJ923" s="18" t="s">
        <v>77</v>
      </c>
      <c r="BK923" s="217">
        <f>ROUND(I923*H923,2)</f>
        <v>0</v>
      </c>
      <c r="BL923" s="18" t="s">
        <v>333</v>
      </c>
      <c r="BM923" s="216" t="s">
        <v>956</v>
      </c>
    </row>
    <row r="924" s="2" customFormat="1">
      <c r="A924" s="39"/>
      <c r="B924" s="40"/>
      <c r="C924" s="41"/>
      <c r="D924" s="218" t="s">
        <v>140</v>
      </c>
      <c r="E924" s="41"/>
      <c r="F924" s="219" t="s">
        <v>957</v>
      </c>
      <c r="G924" s="41"/>
      <c r="H924" s="41"/>
      <c r="I924" s="220"/>
      <c r="J924" s="41"/>
      <c r="K924" s="41"/>
      <c r="L924" s="45"/>
      <c r="M924" s="221"/>
      <c r="N924" s="222"/>
      <c r="O924" s="85"/>
      <c r="P924" s="85"/>
      <c r="Q924" s="85"/>
      <c r="R924" s="85"/>
      <c r="S924" s="85"/>
      <c r="T924" s="86"/>
      <c r="U924" s="39"/>
      <c r="V924" s="39"/>
      <c r="W924" s="39"/>
      <c r="X924" s="39"/>
      <c r="Y924" s="39"/>
      <c r="Z924" s="39"/>
      <c r="AA924" s="39"/>
      <c r="AB924" s="39"/>
      <c r="AC924" s="39"/>
      <c r="AD924" s="39"/>
      <c r="AE924" s="39"/>
      <c r="AT924" s="18" t="s">
        <v>140</v>
      </c>
      <c r="AU924" s="18" t="s">
        <v>81</v>
      </c>
    </row>
    <row r="925" s="13" customFormat="1">
      <c r="A925" s="13"/>
      <c r="B925" s="223"/>
      <c r="C925" s="224"/>
      <c r="D925" s="225" t="s">
        <v>142</v>
      </c>
      <c r="E925" s="226" t="s">
        <v>19</v>
      </c>
      <c r="F925" s="227" t="s">
        <v>958</v>
      </c>
      <c r="G925" s="224"/>
      <c r="H925" s="226" t="s">
        <v>19</v>
      </c>
      <c r="I925" s="228"/>
      <c r="J925" s="224"/>
      <c r="K925" s="224"/>
      <c r="L925" s="229"/>
      <c r="M925" s="230"/>
      <c r="N925" s="231"/>
      <c r="O925" s="231"/>
      <c r="P925" s="231"/>
      <c r="Q925" s="231"/>
      <c r="R925" s="231"/>
      <c r="S925" s="231"/>
      <c r="T925" s="232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33" t="s">
        <v>142</v>
      </c>
      <c r="AU925" s="233" t="s">
        <v>81</v>
      </c>
      <c r="AV925" s="13" t="s">
        <v>77</v>
      </c>
      <c r="AW925" s="13" t="s">
        <v>33</v>
      </c>
      <c r="AX925" s="13" t="s">
        <v>72</v>
      </c>
      <c r="AY925" s="233" t="s">
        <v>132</v>
      </c>
    </row>
    <row r="926" s="14" customFormat="1">
      <c r="A926" s="14"/>
      <c r="B926" s="234"/>
      <c r="C926" s="235"/>
      <c r="D926" s="225" t="s">
        <v>142</v>
      </c>
      <c r="E926" s="236" t="s">
        <v>19</v>
      </c>
      <c r="F926" s="237" t="s">
        <v>959</v>
      </c>
      <c r="G926" s="235"/>
      <c r="H926" s="238">
        <v>144</v>
      </c>
      <c r="I926" s="239"/>
      <c r="J926" s="235"/>
      <c r="K926" s="235"/>
      <c r="L926" s="240"/>
      <c r="M926" s="241"/>
      <c r="N926" s="242"/>
      <c r="O926" s="242"/>
      <c r="P926" s="242"/>
      <c r="Q926" s="242"/>
      <c r="R926" s="242"/>
      <c r="S926" s="242"/>
      <c r="T926" s="243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  <c r="AE926" s="14"/>
      <c r="AT926" s="244" t="s">
        <v>142</v>
      </c>
      <c r="AU926" s="244" t="s">
        <v>81</v>
      </c>
      <c r="AV926" s="14" t="s">
        <v>81</v>
      </c>
      <c r="AW926" s="14" t="s">
        <v>33</v>
      </c>
      <c r="AX926" s="14" t="s">
        <v>72</v>
      </c>
      <c r="AY926" s="244" t="s">
        <v>132</v>
      </c>
    </row>
    <row r="927" s="15" customFormat="1">
      <c r="A927" s="15"/>
      <c r="B927" s="245"/>
      <c r="C927" s="246"/>
      <c r="D927" s="225" t="s">
        <v>142</v>
      </c>
      <c r="E927" s="247" t="s">
        <v>19</v>
      </c>
      <c r="F927" s="248" t="s">
        <v>152</v>
      </c>
      <c r="G927" s="246"/>
      <c r="H927" s="249">
        <v>144</v>
      </c>
      <c r="I927" s="250"/>
      <c r="J927" s="246"/>
      <c r="K927" s="246"/>
      <c r="L927" s="251"/>
      <c r="M927" s="252"/>
      <c r="N927" s="253"/>
      <c r="O927" s="253"/>
      <c r="P927" s="253"/>
      <c r="Q927" s="253"/>
      <c r="R927" s="253"/>
      <c r="S927" s="253"/>
      <c r="T927" s="254"/>
      <c r="U927" s="15"/>
      <c r="V927" s="15"/>
      <c r="W927" s="15"/>
      <c r="X927" s="15"/>
      <c r="Y927" s="15"/>
      <c r="Z927" s="15"/>
      <c r="AA927" s="15"/>
      <c r="AB927" s="15"/>
      <c r="AC927" s="15"/>
      <c r="AD927" s="15"/>
      <c r="AE927" s="15"/>
      <c r="AT927" s="255" t="s">
        <v>142</v>
      </c>
      <c r="AU927" s="255" t="s">
        <v>81</v>
      </c>
      <c r="AV927" s="15" t="s">
        <v>87</v>
      </c>
      <c r="AW927" s="15" t="s">
        <v>33</v>
      </c>
      <c r="AX927" s="15" t="s">
        <v>77</v>
      </c>
      <c r="AY927" s="255" t="s">
        <v>132</v>
      </c>
    </row>
    <row r="928" s="2" customFormat="1" ht="44.25" customHeight="1">
      <c r="A928" s="39"/>
      <c r="B928" s="40"/>
      <c r="C928" s="205" t="s">
        <v>960</v>
      </c>
      <c r="D928" s="205" t="s">
        <v>134</v>
      </c>
      <c r="E928" s="206" t="s">
        <v>961</v>
      </c>
      <c r="F928" s="207" t="s">
        <v>962</v>
      </c>
      <c r="G928" s="208" t="s">
        <v>590</v>
      </c>
      <c r="H928" s="277"/>
      <c r="I928" s="210"/>
      <c r="J928" s="211">
        <f>ROUND(I928*H928,2)</f>
        <v>0</v>
      </c>
      <c r="K928" s="207" t="s">
        <v>138</v>
      </c>
      <c r="L928" s="45"/>
      <c r="M928" s="212" t="s">
        <v>19</v>
      </c>
      <c r="N928" s="213" t="s">
        <v>43</v>
      </c>
      <c r="O928" s="85"/>
      <c r="P928" s="214">
        <f>O928*H928</f>
        <v>0</v>
      </c>
      <c r="Q928" s="214">
        <v>0</v>
      </c>
      <c r="R928" s="214">
        <f>Q928*H928</f>
        <v>0</v>
      </c>
      <c r="S928" s="214">
        <v>0</v>
      </c>
      <c r="T928" s="215">
        <f>S928*H928</f>
        <v>0</v>
      </c>
      <c r="U928" s="39"/>
      <c r="V928" s="39"/>
      <c r="W928" s="39"/>
      <c r="X928" s="39"/>
      <c r="Y928" s="39"/>
      <c r="Z928" s="39"/>
      <c r="AA928" s="39"/>
      <c r="AB928" s="39"/>
      <c r="AC928" s="39"/>
      <c r="AD928" s="39"/>
      <c r="AE928" s="39"/>
      <c r="AR928" s="216" t="s">
        <v>333</v>
      </c>
      <c r="AT928" s="216" t="s">
        <v>134</v>
      </c>
      <c r="AU928" s="216" t="s">
        <v>81</v>
      </c>
      <c r="AY928" s="18" t="s">
        <v>132</v>
      </c>
      <c r="BE928" s="217">
        <f>IF(N928="základní",J928,0)</f>
        <v>0</v>
      </c>
      <c r="BF928" s="217">
        <f>IF(N928="snížená",J928,0)</f>
        <v>0</v>
      </c>
      <c r="BG928" s="217">
        <f>IF(N928="zákl. přenesená",J928,0)</f>
        <v>0</v>
      </c>
      <c r="BH928" s="217">
        <f>IF(N928="sníž. přenesená",J928,0)</f>
        <v>0</v>
      </c>
      <c r="BI928" s="217">
        <f>IF(N928="nulová",J928,0)</f>
        <v>0</v>
      </c>
      <c r="BJ928" s="18" t="s">
        <v>77</v>
      </c>
      <c r="BK928" s="217">
        <f>ROUND(I928*H928,2)</f>
        <v>0</v>
      </c>
      <c r="BL928" s="18" t="s">
        <v>333</v>
      </c>
      <c r="BM928" s="216" t="s">
        <v>963</v>
      </c>
    </row>
    <row r="929" s="2" customFormat="1">
      <c r="A929" s="39"/>
      <c r="B929" s="40"/>
      <c r="C929" s="41"/>
      <c r="D929" s="218" t="s">
        <v>140</v>
      </c>
      <c r="E929" s="41"/>
      <c r="F929" s="219" t="s">
        <v>964</v>
      </c>
      <c r="G929" s="41"/>
      <c r="H929" s="41"/>
      <c r="I929" s="220"/>
      <c r="J929" s="41"/>
      <c r="K929" s="41"/>
      <c r="L929" s="45"/>
      <c r="M929" s="221"/>
      <c r="N929" s="222"/>
      <c r="O929" s="85"/>
      <c r="P929" s="85"/>
      <c r="Q929" s="85"/>
      <c r="R929" s="85"/>
      <c r="S929" s="85"/>
      <c r="T929" s="86"/>
      <c r="U929" s="39"/>
      <c r="V929" s="39"/>
      <c r="W929" s="39"/>
      <c r="X929" s="39"/>
      <c r="Y929" s="39"/>
      <c r="Z929" s="39"/>
      <c r="AA929" s="39"/>
      <c r="AB929" s="39"/>
      <c r="AC929" s="39"/>
      <c r="AD929" s="39"/>
      <c r="AE929" s="39"/>
      <c r="AT929" s="18" t="s">
        <v>140</v>
      </c>
      <c r="AU929" s="18" t="s">
        <v>81</v>
      </c>
    </row>
    <row r="930" s="12" customFormat="1" ht="22.8" customHeight="1">
      <c r="A930" s="12"/>
      <c r="B930" s="189"/>
      <c r="C930" s="190"/>
      <c r="D930" s="191" t="s">
        <v>71</v>
      </c>
      <c r="E930" s="203" t="s">
        <v>965</v>
      </c>
      <c r="F930" s="203" t="s">
        <v>966</v>
      </c>
      <c r="G930" s="190"/>
      <c r="H930" s="190"/>
      <c r="I930" s="193"/>
      <c r="J930" s="204">
        <f>BK930</f>
        <v>0</v>
      </c>
      <c r="K930" s="190"/>
      <c r="L930" s="195"/>
      <c r="M930" s="196"/>
      <c r="N930" s="197"/>
      <c r="O930" s="197"/>
      <c r="P930" s="198">
        <f>SUM(P931:P1107)</f>
        <v>0</v>
      </c>
      <c r="Q930" s="197"/>
      <c r="R930" s="198">
        <f>SUM(R931:R1107)</f>
        <v>16.47697127</v>
      </c>
      <c r="S930" s="197"/>
      <c r="T930" s="199">
        <f>SUM(T931:T1107)</f>
        <v>0</v>
      </c>
      <c r="U930" s="12"/>
      <c r="V930" s="12"/>
      <c r="W930" s="12"/>
      <c r="X930" s="12"/>
      <c r="Y930" s="12"/>
      <c r="Z930" s="12"/>
      <c r="AA930" s="12"/>
      <c r="AB930" s="12"/>
      <c r="AC930" s="12"/>
      <c r="AD930" s="12"/>
      <c r="AE930" s="12"/>
      <c r="AR930" s="200" t="s">
        <v>81</v>
      </c>
      <c r="AT930" s="201" t="s">
        <v>71</v>
      </c>
      <c r="AU930" s="201" t="s">
        <v>77</v>
      </c>
      <c r="AY930" s="200" t="s">
        <v>132</v>
      </c>
      <c r="BK930" s="202">
        <f>SUM(BK931:BK1107)</f>
        <v>0</v>
      </c>
    </row>
    <row r="931" s="2" customFormat="1" ht="24.15" customHeight="1">
      <c r="A931" s="39"/>
      <c r="B931" s="40"/>
      <c r="C931" s="205" t="s">
        <v>967</v>
      </c>
      <c r="D931" s="205" t="s">
        <v>134</v>
      </c>
      <c r="E931" s="206" t="s">
        <v>968</v>
      </c>
      <c r="F931" s="207" t="s">
        <v>969</v>
      </c>
      <c r="G931" s="208" t="s">
        <v>155</v>
      </c>
      <c r="H931" s="209">
        <v>526.40999999999997</v>
      </c>
      <c r="I931" s="210"/>
      <c r="J931" s="211">
        <f>ROUND(I931*H931,2)</f>
        <v>0</v>
      </c>
      <c r="K931" s="207" t="s">
        <v>138</v>
      </c>
      <c r="L931" s="45"/>
      <c r="M931" s="212" t="s">
        <v>19</v>
      </c>
      <c r="N931" s="213" t="s">
        <v>43</v>
      </c>
      <c r="O931" s="85"/>
      <c r="P931" s="214">
        <f>O931*H931</f>
        <v>0</v>
      </c>
      <c r="Q931" s="214">
        <v>0.00029999999999999997</v>
      </c>
      <c r="R931" s="214">
        <f>Q931*H931</f>
        <v>0.15792299999999998</v>
      </c>
      <c r="S931" s="214">
        <v>0</v>
      </c>
      <c r="T931" s="215">
        <f>S931*H931</f>
        <v>0</v>
      </c>
      <c r="U931" s="39"/>
      <c r="V931" s="39"/>
      <c r="W931" s="39"/>
      <c r="X931" s="39"/>
      <c r="Y931" s="39"/>
      <c r="Z931" s="39"/>
      <c r="AA931" s="39"/>
      <c r="AB931" s="39"/>
      <c r="AC931" s="39"/>
      <c r="AD931" s="39"/>
      <c r="AE931" s="39"/>
      <c r="AR931" s="216" t="s">
        <v>333</v>
      </c>
      <c r="AT931" s="216" t="s">
        <v>134</v>
      </c>
      <c r="AU931" s="216" t="s">
        <v>81</v>
      </c>
      <c r="AY931" s="18" t="s">
        <v>132</v>
      </c>
      <c r="BE931" s="217">
        <f>IF(N931="základní",J931,0)</f>
        <v>0</v>
      </c>
      <c r="BF931" s="217">
        <f>IF(N931="snížená",J931,0)</f>
        <v>0</v>
      </c>
      <c r="BG931" s="217">
        <f>IF(N931="zákl. přenesená",J931,0)</f>
        <v>0</v>
      </c>
      <c r="BH931" s="217">
        <f>IF(N931="sníž. přenesená",J931,0)</f>
        <v>0</v>
      </c>
      <c r="BI931" s="217">
        <f>IF(N931="nulová",J931,0)</f>
        <v>0</v>
      </c>
      <c r="BJ931" s="18" t="s">
        <v>77</v>
      </c>
      <c r="BK931" s="217">
        <f>ROUND(I931*H931,2)</f>
        <v>0</v>
      </c>
      <c r="BL931" s="18" t="s">
        <v>333</v>
      </c>
      <c r="BM931" s="216" t="s">
        <v>970</v>
      </c>
    </row>
    <row r="932" s="2" customFormat="1">
      <c r="A932" s="39"/>
      <c r="B932" s="40"/>
      <c r="C932" s="41"/>
      <c r="D932" s="218" t="s">
        <v>140</v>
      </c>
      <c r="E932" s="41"/>
      <c r="F932" s="219" t="s">
        <v>971</v>
      </c>
      <c r="G932" s="41"/>
      <c r="H932" s="41"/>
      <c r="I932" s="220"/>
      <c r="J932" s="41"/>
      <c r="K932" s="41"/>
      <c r="L932" s="45"/>
      <c r="M932" s="221"/>
      <c r="N932" s="222"/>
      <c r="O932" s="85"/>
      <c r="P932" s="85"/>
      <c r="Q932" s="85"/>
      <c r="R932" s="85"/>
      <c r="S932" s="85"/>
      <c r="T932" s="86"/>
      <c r="U932" s="39"/>
      <c r="V932" s="39"/>
      <c r="W932" s="39"/>
      <c r="X932" s="39"/>
      <c r="Y932" s="39"/>
      <c r="Z932" s="39"/>
      <c r="AA932" s="39"/>
      <c r="AB932" s="39"/>
      <c r="AC932" s="39"/>
      <c r="AD932" s="39"/>
      <c r="AE932" s="39"/>
      <c r="AT932" s="18" t="s">
        <v>140</v>
      </c>
      <c r="AU932" s="18" t="s">
        <v>81</v>
      </c>
    </row>
    <row r="933" s="13" customFormat="1">
      <c r="A933" s="13"/>
      <c r="B933" s="223"/>
      <c r="C933" s="224"/>
      <c r="D933" s="225" t="s">
        <v>142</v>
      </c>
      <c r="E933" s="226" t="s">
        <v>19</v>
      </c>
      <c r="F933" s="227" t="s">
        <v>346</v>
      </c>
      <c r="G933" s="224"/>
      <c r="H933" s="226" t="s">
        <v>19</v>
      </c>
      <c r="I933" s="228"/>
      <c r="J933" s="224"/>
      <c r="K933" s="224"/>
      <c r="L933" s="229"/>
      <c r="M933" s="230"/>
      <c r="N933" s="231"/>
      <c r="O933" s="231"/>
      <c r="P933" s="231"/>
      <c r="Q933" s="231"/>
      <c r="R933" s="231"/>
      <c r="S933" s="231"/>
      <c r="T933" s="232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33" t="s">
        <v>142</v>
      </c>
      <c r="AU933" s="233" t="s">
        <v>81</v>
      </c>
      <c r="AV933" s="13" t="s">
        <v>77</v>
      </c>
      <c r="AW933" s="13" t="s">
        <v>33</v>
      </c>
      <c r="AX933" s="13" t="s">
        <v>72</v>
      </c>
      <c r="AY933" s="233" t="s">
        <v>132</v>
      </c>
    </row>
    <row r="934" s="13" customFormat="1">
      <c r="A934" s="13"/>
      <c r="B934" s="223"/>
      <c r="C934" s="224"/>
      <c r="D934" s="225" t="s">
        <v>142</v>
      </c>
      <c r="E934" s="226" t="s">
        <v>19</v>
      </c>
      <c r="F934" s="227" t="s">
        <v>347</v>
      </c>
      <c r="G934" s="224"/>
      <c r="H934" s="226" t="s">
        <v>19</v>
      </c>
      <c r="I934" s="228"/>
      <c r="J934" s="224"/>
      <c r="K934" s="224"/>
      <c r="L934" s="229"/>
      <c r="M934" s="230"/>
      <c r="N934" s="231"/>
      <c r="O934" s="231"/>
      <c r="P934" s="231"/>
      <c r="Q934" s="231"/>
      <c r="R934" s="231"/>
      <c r="S934" s="231"/>
      <c r="T934" s="232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T934" s="233" t="s">
        <v>142</v>
      </c>
      <c r="AU934" s="233" t="s">
        <v>81</v>
      </c>
      <c r="AV934" s="13" t="s">
        <v>77</v>
      </c>
      <c r="AW934" s="13" t="s">
        <v>33</v>
      </c>
      <c r="AX934" s="13" t="s">
        <v>72</v>
      </c>
      <c r="AY934" s="233" t="s">
        <v>132</v>
      </c>
    </row>
    <row r="935" s="14" customFormat="1">
      <c r="A935" s="14"/>
      <c r="B935" s="234"/>
      <c r="C935" s="235"/>
      <c r="D935" s="225" t="s">
        <v>142</v>
      </c>
      <c r="E935" s="236" t="s">
        <v>19</v>
      </c>
      <c r="F935" s="237" t="s">
        <v>348</v>
      </c>
      <c r="G935" s="235"/>
      <c r="H935" s="238">
        <v>570.60000000000002</v>
      </c>
      <c r="I935" s="239"/>
      <c r="J935" s="235"/>
      <c r="K935" s="235"/>
      <c r="L935" s="240"/>
      <c r="M935" s="241"/>
      <c r="N935" s="242"/>
      <c r="O935" s="242"/>
      <c r="P935" s="242"/>
      <c r="Q935" s="242"/>
      <c r="R935" s="242"/>
      <c r="S935" s="242"/>
      <c r="T935" s="243"/>
      <c r="U935" s="14"/>
      <c r="V935" s="14"/>
      <c r="W935" s="14"/>
      <c r="X935" s="14"/>
      <c r="Y935" s="14"/>
      <c r="Z935" s="14"/>
      <c r="AA935" s="14"/>
      <c r="AB935" s="14"/>
      <c r="AC935" s="14"/>
      <c r="AD935" s="14"/>
      <c r="AE935" s="14"/>
      <c r="AT935" s="244" t="s">
        <v>142</v>
      </c>
      <c r="AU935" s="244" t="s">
        <v>81</v>
      </c>
      <c r="AV935" s="14" t="s">
        <v>81</v>
      </c>
      <c r="AW935" s="14" t="s">
        <v>33</v>
      </c>
      <c r="AX935" s="14" t="s">
        <v>72</v>
      </c>
      <c r="AY935" s="244" t="s">
        <v>132</v>
      </c>
    </row>
    <row r="936" s="13" customFormat="1">
      <c r="A936" s="13"/>
      <c r="B936" s="223"/>
      <c r="C936" s="224"/>
      <c r="D936" s="225" t="s">
        <v>142</v>
      </c>
      <c r="E936" s="226" t="s">
        <v>19</v>
      </c>
      <c r="F936" s="227" t="s">
        <v>160</v>
      </c>
      <c r="G936" s="224"/>
      <c r="H936" s="226" t="s">
        <v>19</v>
      </c>
      <c r="I936" s="228"/>
      <c r="J936" s="224"/>
      <c r="K936" s="224"/>
      <c r="L936" s="229"/>
      <c r="M936" s="230"/>
      <c r="N936" s="231"/>
      <c r="O936" s="231"/>
      <c r="P936" s="231"/>
      <c r="Q936" s="231"/>
      <c r="R936" s="231"/>
      <c r="S936" s="231"/>
      <c r="T936" s="232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233" t="s">
        <v>142</v>
      </c>
      <c r="AU936" s="233" t="s">
        <v>81</v>
      </c>
      <c r="AV936" s="13" t="s">
        <v>77</v>
      </c>
      <c r="AW936" s="13" t="s">
        <v>33</v>
      </c>
      <c r="AX936" s="13" t="s">
        <v>72</v>
      </c>
      <c r="AY936" s="233" t="s">
        <v>132</v>
      </c>
    </row>
    <row r="937" s="14" customFormat="1">
      <c r="A937" s="14"/>
      <c r="B937" s="234"/>
      <c r="C937" s="235"/>
      <c r="D937" s="225" t="s">
        <v>142</v>
      </c>
      <c r="E937" s="236" t="s">
        <v>19</v>
      </c>
      <c r="F937" s="237" t="s">
        <v>349</v>
      </c>
      <c r="G937" s="235"/>
      <c r="H937" s="238">
        <v>36.659999999999997</v>
      </c>
      <c r="I937" s="239"/>
      <c r="J937" s="235"/>
      <c r="K937" s="235"/>
      <c r="L937" s="240"/>
      <c r="M937" s="241"/>
      <c r="N937" s="242"/>
      <c r="O937" s="242"/>
      <c r="P937" s="242"/>
      <c r="Q937" s="242"/>
      <c r="R937" s="242"/>
      <c r="S937" s="242"/>
      <c r="T937" s="243"/>
      <c r="U937" s="14"/>
      <c r="V937" s="14"/>
      <c r="W937" s="14"/>
      <c r="X937" s="14"/>
      <c r="Y937" s="14"/>
      <c r="Z937" s="14"/>
      <c r="AA937" s="14"/>
      <c r="AB937" s="14"/>
      <c r="AC937" s="14"/>
      <c r="AD937" s="14"/>
      <c r="AE937" s="14"/>
      <c r="AT937" s="244" t="s">
        <v>142</v>
      </c>
      <c r="AU937" s="244" t="s">
        <v>81</v>
      </c>
      <c r="AV937" s="14" t="s">
        <v>81</v>
      </c>
      <c r="AW937" s="14" t="s">
        <v>33</v>
      </c>
      <c r="AX937" s="14" t="s">
        <v>72</v>
      </c>
      <c r="AY937" s="244" t="s">
        <v>132</v>
      </c>
    </row>
    <row r="938" s="13" customFormat="1">
      <c r="A938" s="13"/>
      <c r="B938" s="223"/>
      <c r="C938" s="224"/>
      <c r="D938" s="225" t="s">
        <v>142</v>
      </c>
      <c r="E938" s="226" t="s">
        <v>19</v>
      </c>
      <c r="F938" s="227" t="s">
        <v>972</v>
      </c>
      <c r="G938" s="224"/>
      <c r="H938" s="226" t="s">
        <v>19</v>
      </c>
      <c r="I938" s="228"/>
      <c r="J938" s="224"/>
      <c r="K938" s="224"/>
      <c r="L938" s="229"/>
      <c r="M938" s="230"/>
      <c r="N938" s="231"/>
      <c r="O938" s="231"/>
      <c r="P938" s="231"/>
      <c r="Q938" s="231"/>
      <c r="R938" s="231"/>
      <c r="S938" s="231"/>
      <c r="T938" s="232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T938" s="233" t="s">
        <v>142</v>
      </c>
      <c r="AU938" s="233" t="s">
        <v>81</v>
      </c>
      <c r="AV938" s="13" t="s">
        <v>77</v>
      </c>
      <c r="AW938" s="13" t="s">
        <v>33</v>
      </c>
      <c r="AX938" s="13" t="s">
        <v>72</v>
      </c>
      <c r="AY938" s="233" t="s">
        <v>132</v>
      </c>
    </row>
    <row r="939" s="13" customFormat="1">
      <c r="A939" s="13"/>
      <c r="B939" s="223"/>
      <c r="C939" s="224"/>
      <c r="D939" s="225" t="s">
        <v>142</v>
      </c>
      <c r="E939" s="226" t="s">
        <v>19</v>
      </c>
      <c r="F939" s="227" t="s">
        <v>323</v>
      </c>
      <c r="G939" s="224"/>
      <c r="H939" s="226" t="s">
        <v>19</v>
      </c>
      <c r="I939" s="228"/>
      <c r="J939" s="224"/>
      <c r="K939" s="224"/>
      <c r="L939" s="229"/>
      <c r="M939" s="230"/>
      <c r="N939" s="231"/>
      <c r="O939" s="231"/>
      <c r="P939" s="231"/>
      <c r="Q939" s="231"/>
      <c r="R939" s="231"/>
      <c r="S939" s="231"/>
      <c r="T939" s="232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T939" s="233" t="s">
        <v>142</v>
      </c>
      <c r="AU939" s="233" t="s">
        <v>81</v>
      </c>
      <c r="AV939" s="13" t="s">
        <v>77</v>
      </c>
      <c r="AW939" s="13" t="s">
        <v>33</v>
      </c>
      <c r="AX939" s="13" t="s">
        <v>72</v>
      </c>
      <c r="AY939" s="233" t="s">
        <v>132</v>
      </c>
    </row>
    <row r="940" s="14" customFormat="1">
      <c r="A940" s="14"/>
      <c r="B940" s="234"/>
      <c r="C940" s="235"/>
      <c r="D940" s="225" t="s">
        <v>142</v>
      </c>
      <c r="E940" s="236" t="s">
        <v>19</v>
      </c>
      <c r="F940" s="237" t="s">
        <v>351</v>
      </c>
      <c r="G940" s="235"/>
      <c r="H940" s="238">
        <v>10.394</v>
      </c>
      <c r="I940" s="239"/>
      <c r="J940" s="235"/>
      <c r="K940" s="235"/>
      <c r="L940" s="240"/>
      <c r="M940" s="241"/>
      <c r="N940" s="242"/>
      <c r="O940" s="242"/>
      <c r="P940" s="242"/>
      <c r="Q940" s="242"/>
      <c r="R940" s="242"/>
      <c r="S940" s="242"/>
      <c r="T940" s="243"/>
      <c r="U940" s="14"/>
      <c r="V940" s="14"/>
      <c r="W940" s="14"/>
      <c r="X940" s="14"/>
      <c r="Y940" s="14"/>
      <c r="Z940" s="14"/>
      <c r="AA940" s="14"/>
      <c r="AB940" s="14"/>
      <c r="AC940" s="14"/>
      <c r="AD940" s="14"/>
      <c r="AE940" s="14"/>
      <c r="AT940" s="244" t="s">
        <v>142</v>
      </c>
      <c r="AU940" s="244" t="s">
        <v>81</v>
      </c>
      <c r="AV940" s="14" t="s">
        <v>81</v>
      </c>
      <c r="AW940" s="14" t="s">
        <v>33</v>
      </c>
      <c r="AX940" s="14" t="s">
        <v>72</v>
      </c>
      <c r="AY940" s="244" t="s">
        <v>132</v>
      </c>
    </row>
    <row r="941" s="13" customFormat="1">
      <c r="A941" s="13"/>
      <c r="B941" s="223"/>
      <c r="C941" s="224"/>
      <c r="D941" s="225" t="s">
        <v>142</v>
      </c>
      <c r="E941" s="226" t="s">
        <v>19</v>
      </c>
      <c r="F941" s="227" t="s">
        <v>352</v>
      </c>
      <c r="G941" s="224"/>
      <c r="H941" s="226" t="s">
        <v>19</v>
      </c>
      <c r="I941" s="228"/>
      <c r="J941" s="224"/>
      <c r="K941" s="224"/>
      <c r="L941" s="229"/>
      <c r="M941" s="230"/>
      <c r="N941" s="231"/>
      <c r="O941" s="231"/>
      <c r="P941" s="231"/>
      <c r="Q941" s="231"/>
      <c r="R941" s="231"/>
      <c r="S941" s="231"/>
      <c r="T941" s="232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T941" s="233" t="s">
        <v>142</v>
      </c>
      <c r="AU941" s="233" t="s">
        <v>81</v>
      </c>
      <c r="AV941" s="13" t="s">
        <v>77</v>
      </c>
      <c r="AW941" s="13" t="s">
        <v>33</v>
      </c>
      <c r="AX941" s="13" t="s">
        <v>72</v>
      </c>
      <c r="AY941" s="233" t="s">
        <v>132</v>
      </c>
    </row>
    <row r="942" s="14" customFormat="1">
      <c r="A942" s="14"/>
      <c r="B942" s="234"/>
      <c r="C942" s="235"/>
      <c r="D942" s="225" t="s">
        <v>142</v>
      </c>
      <c r="E942" s="236" t="s">
        <v>19</v>
      </c>
      <c r="F942" s="237" t="s">
        <v>353</v>
      </c>
      <c r="G942" s="235"/>
      <c r="H942" s="238">
        <v>9.1370000000000005</v>
      </c>
      <c r="I942" s="239"/>
      <c r="J942" s="235"/>
      <c r="K942" s="235"/>
      <c r="L942" s="240"/>
      <c r="M942" s="241"/>
      <c r="N942" s="242"/>
      <c r="O942" s="242"/>
      <c r="P942" s="242"/>
      <c r="Q942" s="242"/>
      <c r="R942" s="242"/>
      <c r="S942" s="242"/>
      <c r="T942" s="243"/>
      <c r="U942" s="14"/>
      <c r="V942" s="14"/>
      <c r="W942" s="14"/>
      <c r="X942" s="14"/>
      <c r="Y942" s="14"/>
      <c r="Z942" s="14"/>
      <c r="AA942" s="14"/>
      <c r="AB942" s="14"/>
      <c r="AC942" s="14"/>
      <c r="AD942" s="14"/>
      <c r="AE942" s="14"/>
      <c r="AT942" s="244" t="s">
        <v>142</v>
      </c>
      <c r="AU942" s="244" t="s">
        <v>81</v>
      </c>
      <c r="AV942" s="14" t="s">
        <v>81</v>
      </c>
      <c r="AW942" s="14" t="s">
        <v>33</v>
      </c>
      <c r="AX942" s="14" t="s">
        <v>72</v>
      </c>
      <c r="AY942" s="244" t="s">
        <v>132</v>
      </c>
    </row>
    <row r="943" s="16" customFormat="1">
      <c r="A943" s="16"/>
      <c r="B943" s="256"/>
      <c r="C943" s="257"/>
      <c r="D943" s="225" t="s">
        <v>142</v>
      </c>
      <c r="E943" s="258" t="s">
        <v>19</v>
      </c>
      <c r="F943" s="259" t="s">
        <v>286</v>
      </c>
      <c r="G943" s="257"/>
      <c r="H943" s="260">
        <v>626.79100000000005</v>
      </c>
      <c r="I943" s="261"/>
      <c r="J943" s="257"/>
      <c r="K943" s="257"/>
      <c r="L943" s="262"/>
      <c r="M943" s="263"/>
      <c r="N943" s="264"/>
      <c r="O943" s="264"/>
      <c r="P943" s="264"/>
      <c r="Q943" s="264"/>
      <c r="R943" s="264"/>
      <c r="S943" s="264"/>
      <c r="T943" s="265"/>
      <c r="U943" s="16"/>
      <c r="V943" s="16"/>
      <c r="W943" s="16"/>
      <c r="X943" s="16"/>
      <c r="Y943" s="16"/>
      <c r="Z943" s="16"/>
      <c r="AA943" s="16"/>
      <c r="AB943" s="16"/>
      <c r="AC943" s="16"/>
      <c r="AD943" s="16"/>
      <c r="AE943" s="16"/>
      <c r="AT943" s="266" t="s">
        <v>142</v>
      </c>
      <c r="AU943" s="266" t="s">
        <v>81</v>
      </c>
      <c r="AV943" s="16" t="s">
        <v>84</v>
      </c>
      <c r="AW943" s="16" t="s">
        <v>33</v>
      </c>
      <c r="AX943" s="16" t="s">
        <v>72</v>
      </c>
      <c r="AY943" s="266" t="s">
        <v>132</v>
      </c>
    </row>
    <row r="944" s="13" customFormat="1">
      <c r="A944" s="13"/>
      <c r="B944" s="223"/>
      <c r="C944" s="224"/>
      <c r="D944" s="225" t="s">
        <v>142</v>
      </c>
      <c r="E944" s="226" t="s">
        <v>19</v>
      </c>
      <c r="F944" s="227" t="s">
        <v>973</v>
      </c>
      <c r="G944" s="224"/>
      <c r="H944" s="226" t="s">
        <v>19</v>
      </c>
      <c r="I944" s="228"/>
      <c r="J944" s="224"/>
      <c r="K944" s="224"/>
      <c r="L944" s="229"/>
      <c r="M944" s="230"/>
      <c r="N944" s="231"/>
      <c r="O944" s="231"/>
      <c r="P944" s="231"/>
      <c r="Q944" s="231"/>
      <c r="R944" s="231"/>
      <c r="S944" s="231"/>
      <c r="T944" s="232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T944" s="233" t="s">
        <v>142</v>
      </c>
      <c r="AU944" s="233" t="s">
        <v>81</v>
      </c>
      <c r="AV944" s="13" t="s">
        <v>77</v>
      </c>
      <c r="AW944" s="13" t="s">
        <v>33</v>
      </c>
      <c r="AX944" s="13" t="s">
        <v>72</v>
      </c>
      <c r="AY944" s="233" t="s">
        <v>132</v>
      </c>
    </row>
    <row r="945" s="13" customFormat="1">
      <c r="A945" s="13"/>
      <c r="B945" s="223"/>
      <c r="C945" s="224"/>
      <c r="D945" s="225" t="s">
        <v>142</v>
      </c>
      <c r="E945" s="226" t="s">
        <v>19</v>
      </c>
      <c r="F945" s="227" t="s">
        <v>165</v>
      </c>
      <c r="G945" s="224"/>
      <c r="H945" s="226" t="s">
        <v>19</v>
      </c>
      <c r="I945" s="228"/>
      <c r="J945" s="224"/>
      <c r="K945" s="224"/>
      <c r="L945" s="229"/>
      <c r="M945" s="230"/>
      <c r="N945" s="231"/>
      <c r="O945" s="231"/>
      <c r="P945" s="231"/>
      <c r="Q945" s="231"/>
      <c r="R945" s="231"/>
      <c r="S945" s="231"/>
      <c r="T945" s="232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T945" s="233" t="s">
        <v>142</v>
      </c>
      <c r="AU945" s="233" t="s">
        <v>81</v>
      </c>
      <c r="AV945" s="13" t="s">
        <v>77</v>
      </c>
      <c r="AW945" s="13" t="s">
        <v>33</v>
      </c>
      <c r="AX945" s="13" t="s">
        <v>72</v>
      </c>
      <c r="AY945" s="233" t="s">
        <v>132</v>
      </c>
    </row>
    <row r="946" s="14" customFormat="1">
      <c r="A946" s="14"/>
      <c r="B946" s="234"/>
      <c r="C946" s="235"/>
      <c r="D946" s="225" t="s">
        <v>142</v>
      </c>
      <c r="E946" s="236" t="s">
        <v>19</v>
      </c>
      <c r="F946" s="237" t="s">
        <v>974</v>
      </c>
      <c r="G946" s="235"/>
      <c r="H946" s="238">
        <v>-3.238</v>
      </c>
      <c r="I946" s="239"/>
      <c r="J946" s="235"/>
      <c r="K946" s="235"/>
      <c r="L946" s="240"/>
      <c r="M946" s="241"/>
      <c r="N946" s="242"/>
      <c r="O946" s="242"/>
      <c r="P946" s="242"/>
      <c r="Q946" s="242"/>
      <c r="R946" s="242"/>
      <c r="S946" s="242"/>
      <c r="T946" s="243"/>
      <c r="U946" s="14"/>
      <c r="V946" s="14"/>
      <c r="W946" s="14"/>
      <c r="X946" s="14"/>
      <c r="Y946" s="14"/>
      <c r="Z946" s="14"/>
      <c r="AA946" s="14"/>
      <c r="AB946" s="14"/>
      <c r="AC946" s="14"/>
      <c r="AD946" s="14"/>
      <c r="AE946" s="14"/>
      <c r="AT946" s="244" t="s">
        <v>142</v>
      </c>
      <c r="AU946" s="244" t="s">
        <v>81</v>
      </c>
      <c r="AV946" s="14" t="s">
        <v>81</v>
      </c>
      <c r="AW946" s="14" t="s">
        <v>33</v>
      </c>
      <c r="AX946" s="14" t="s">
        <v>72</v>
      </c>
      <c r="AY946" s="244" t="s">
        <v>132</v>
      </c>
    </row>
    <row r="947" s="13" customFormat="1">
      <c r="A947" s="13"/>
      <c r="B947" s="223"/>
      <c r="C947" s="224"/>
      <c r="D947" s="225" t="s">
        <v>142</v>
      </c>
      <c r="E947" s="226" t="s">
        <v>19</v>
      </c>
      <c r="F947" s="227" t="s">
        <v>167</v>
      </c>
      <c r="G947" s="224"/>
      <c r="H947" s="226" t="s">
        <v>19</v>
      </c>
      <c r="I947" s="228"/>
      <c r="J947" s="224"/>
      <c r="K947" s="224"/>
      <c r="L947" s="229"/>
      <c r="M947" s="230"/>
      <c r="N947" s="231"/>
      <c r="O947" s="231"/>
      <c r="P947" s="231"/>
      <c r="Q947" s="231"/>
      <c r="R947" s="231"/>
      <c r="S947" s="231"/>
      <c r="T947" s="232"/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  <c r="AE947" s="13"/>
      <c r="AT947" s="233" t="s">
        <v>142</v>
      </c>
      <c r="AU947" s="233" t="s">
        <v>81</v>
      </c>
      <c r="AV947" s="13" t="s">
        <v>77</v>
      </c>
      <c r="AW947" s="13" t="s">
        <v>33</v>
      </c>
      <c r="AX947" s="13" t="s">
        <v>72</v>
      </c>
      <c r="AY947" s="233" t="s">
        <v>132</v>
      </c>
    </row>
    <row r="948" s="14" customFormat="1">
      <c r="A948" s="14"/>
      <c r="B948" s="234"/>
      <c r="C948" s="235"/>
      <c r="D948" s="225" t="s">
        <v>142</v>
      </c>
      <c r="E948" s="236" t="s">
        <v>19</v>
      </c>
      <c r="F948" s="237" t="s">
        <v>975</v>
      </c>
      <c r="G948" s="235"/>
      <c r="H948" s="238">
        <v>-1.3140000000000001</v>
      </c>
      <c r="I948" s="239"/>
      <c r="J948" s="235"/>
      <c r="K948" s="235"/>
      <c r="L948" s="240"/>
      <c r="M948" s="241"/>
      <c r="N948" s="242"/>
      <c r="O948" s="242"/>
      <c r="P948" s="242"/>
      <c r="Q948" s="242"/>
      <c r="R948" s="242"/>
      <c r="S948" s="242"/>
      <c r="T948" s="243"/>
      <c r="U948" s="14"/>
      <c r="V948" s="14"/>
      <c r="W948" s="14"/>
      <c r="X948" s="14"/>
      <c r="Y948" s="14"/>
      <c r="Z948" s="14"/>
      <c r="AA948" s="14"/>
      <c r="AB948" s="14"/>
      <c r="AC948" s="14"/>
      <c r="AD948" s="14"/>
      <c r="AE948" s="14"/>
      <c r="AT948" s="244" t="s">
        <v>142</v>
      </c>
      <c r="AU948" s="244" t="s">
        <v>81</v>
      </c>
      <c r="AV948" s="14" t="s">
        <v>81</v>
      </c>
      <c r="AW948" s="14" t="s">
        <v>33</v>
      </c>
      <c r="AX948" s="14" t="s">
        <v>72</v>
      </c>
      <c r="AY948" s="244" t="s">
        <v>132</v>
      </c>
    </row>
    <row r="949" s="13" customFormat="1">
      <c r="A949" s="13"/>
      <c r="B949" s="223"/>
      <c r="C949" s="224"/>
      <c r="D949" s="225" t="s">
        <v>142</v>
      </c>
      <c r="E949" s="226" t="s">
        <v>19</v>
      </c>
      <c r="F949" s="227" t="s">
        <v>144</v>
      </c>
      <c r="G949" s="224"/>
      <c r="H949" s="226" t="s">
        <v>19</v>
      </c>
      <c r="I949" s="228"/>
      <c r="J949" s="224"/>
      <c r="K949" s="224"/>
      <c r="L949" s="229"/>
      <c r="M949" s="230"/>
      <c r="N949" s="231"/>
      <c r="O949" s="231"/>
      <c r="P949" s="231"/>
      <c r="Q949" s="231"/>
      <c r="R949" s="231"/>
      <c r="S949" s="231"/>
      <c r="T949" s="232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233" t="s">
        <v>142</v>
      </c>
      <c r="AU949" s="233" t="s">
        <v>81</v>
      </c>
      <c r="AV949" s="13" t="s">
        <v>77</v>
      </c>
      <c r="AW949" s="13" t="s">
        <v>33</v>
      </c>
      <c r="AX949" s="13" t="s">
        <v>72</v>
      </c>
      <c r="AY949" s="233" t="s">
        <v>132</v>
      </c>
    </row>
    <row r="950" s="14" customFormat="1">
      <c r="A950" s="14"/>
      <c r="B950" s="234"/>
      <c r="C950" s="235"/>
      <c r="D950" s="225" t="s">
        <v>142</v>
      </c>
      <c r="E950" s="236" t="s">
        <v>19</v>
      </c>
      <c r="F950" s="237" t="s">
        <v>976</v>
      </c>
      <c r="G950" s="235"/>
      <c r="H950" s="238">
        <v>-19.158999999999999</v>
      </c>
      <c r="I950" s="239"/>
      <c r="J950" s="235"/>
      <c r="K950" s="235"/>
      <c r="L950" s="240"/>
      <c r="M950" s="241"/>
      <c r="N950" s="242"/>
      <c r="O950" s="242"/>
      <c r="P950" s="242"/>
      <c r="Q950" s="242"/>
      <c r="R950" s="242"/>
      <c r="S950" s="242"/>
      <c r="T950" s="243"/>
      <c r="U950" s="14"/>
      <c r="V950" s="14"/>
      <c r="W950" s="14"/>
      <c r="X950" s="14"/>
      <c r="Y950" s="14"/>
      <c r="Z950" s="14"/>
      <c r="AA950" s="14"/>
      <c r="AB950" s="14"/>
      <c r="AC950" s="14"/>
      <c r="AD950" s="14"/>
      <c r="AE950" s="14"/>
      <c r="AT950" s="244" t="s">
        <v>142</v>
      </c>
      <c r="AU950" s="244" t="s">
        <v>81</v>
      </c>
      <c r="AV950" s="14" t="s">
        <v>81</v>
      </c>
      <c r="AW950" s="14" t="s">
        <v>33</v>
      </c>
      <c r="AX950" s="14" t="s">
        <v>72</v>
      </c>
      <c r="AY950" s="244" t="s">
        <v>132</v>
      </c>
    </row>
    <row r="951" s="14" customFormat="1">
      <c r="A951" s="14"/>
      <c r="B951" s="234"/>
      <c r="C951" s="235"/>
      <c r="D951" s="225" t="s">
        <v>142</v>
      </c>
      <c r="E951" s="236" t="s">
        <v>19</v>
      </c>
      <c r="F951" s="237" t="s">
        <v>977</v>
      </c>
      <c r="G951" s="235"/>
      <c r="H951" s="238">
        <v>-8.9100000000000001</v>
      </c>
      <c r="I951" s="239"/>
      <c r="J951" s="235"/>
      <c r="K951" s="235"/>
      <c r="L951" s="240"/>
      <c r="M951" s="241"/>
      <c r="N951" s="242"/>
      <c r="O951" s="242"/>
      <c r="P951" s="242"/>
      <c r="Q951" s="242"/>
      <c r="R951" s="242"/>
      <c r="S951" s="242"/>
      <c r="T951" s="243"/>
      <c r="U951" s="14"/>
      <c r="V951" s="14"/>
      <c r="W951" s="14"/>
      <c r="X951" s="14"/>
      <c r="Y951" s="14"/>
      <c r="Z951" s="14"/>
      <c r="AA951" s="14"/>
      <c r="AB951" s="14"/>
      <c r="AC951" s="14"/>
      <c r="AD951" s="14"/>
      <c r="AE951" s="14"/>
      <c r="AT951" s="244" t="s">
        <v>142</v>
      </c>
      <c r="AU951" s="244" t="s">
        <v>81</v>
      </c>
      <c r="AV951" s="14" t="s">
        <v>81</v>
      </c>
      <c r="AW951" s="14" t="s">
        <v>33</v>
      </c>
      <c r="AX951" s="14" t="s">
        <v>72</v>
      </c>
      <c r="AY951" s="244" t="s">
        <v>132</v>
      </c>
    </row>
    <row r="952" s="14" customFormat="1">
      <c r="A952" s="14"/>
      <c r="B952" s="234"/>
      <c r="C952" s="235"/>
      <c r="D952" s="225" t="s">
        <v>142</v>
      </c>
      <c r="E952" s="236" t="s">
        <v>19</v>
      </c>
      <c r="F952" s="237" t="s">
        <v>978</v>
      </c>
      <c r="G952" s="235"/>
      <c r="H952" s="238">
        <v>-8.7479999999999993</v>
      </c>
      <c r="I952" s="239"/>
      <c r="J952" s="235"/>
      <c r="K952" s="235"/>
      <c r="L952" s="240"/>
      <c r="M952" s="241"/>
      <c r="N952" s="242"/>
      <c r="O952" s="242"/>
      <c r="P952" s="242"/>
      <c r="Q952" s="242"/>
      <c r="R952" s="242"/>
      <c r="S952" s="242"/>
      <c r="T952" s="243"/>
      <c r="U952" s="14"/>
      <c r="V952" s="14"/>
      <c r="W952" s="14"/>
      <c r="X952" s="14"/>
      <c r="Y952" s="14"/>
      <c r="Z952" s="14"/>
      <c r="AA952" s="14"/>
      <c r="AB952" s="14"/>
      <c r="AC952" s="14"/>
      <c r="AD952" s="14"/>
      <c r="AE952" s="14"/>
      <c r="AT952" s="244" t="s">
        <v>142</v>
      </c>
      <c r="AU952" s="244" t="s">
        <v>81</v>
      </c>
      <c r="AV952" s="14" t="s">
        <v>81</v>
      </c>
      <c r="AW952" s="14" t="s">
        <v>33</v>
      </c>
      <c r="AX952" s="14" t="s">
        <v>72</v>
      </c>
      <c r="AY952" s="244" t="s">
        <v>132</v>
      </c>
    </row>
    <row r="953" s="14" customFormat="1">
      <c r="A953" s="14"/>
      <c r="B953" s="234"/>
      <c r="C953" s="235"/>
      <c r="D953" s="225" t="s">
        <v>142</v>
      </c>
      <c r="E953" s="236" t="s">
        <v>19</v>
      </c>
      <c r="F953" s="237" t="s">
        <v>979</v>
      </c>
      <c r="G953" s="235"/>
      <c r="H953" s="238">
        <v>-10.943</v>
      </c>
      <c r="I953" s="239"/>
      <c r="J953" s="235"/>
      <c r="K953" s="235"/>
      <c r="L953" s="240"/>
      <c r="M953" s="241"/>
      <c r="N953" s="242"/>
      <c r="O953" s="242"/>
      <c r="P953" s="242"/>
      <c r="Q953" s="242"/>
      <c r="R953" s="242"/>
      <c r="S953" s="242"/>
      <c r="T953" s="243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T953" s="244" t="s">
        <v>142</v>
      </c>
      <c r="AU953" s="244" t="s">
        <v>81</v>
      </c>
      <c r="AV953" s="14" t="s">
        <v>81</v>
      </c>
      <c r="AW953" s="14" t="s">
        <v>33</v>
      </c>
      <c r="AX953" s="14" t="s">
        <v>72</v>
      </c>
      <c r="AY953" s="244" t="s">
        <v>132</v>
      </c>
    </row>
    <row r="954" s="13" customFormat="1">
      <c r="A954" s="13"/>
      <c r="B954" s="223"/>
      <c r="C954" s="224"/>
      <c r="D954" s="225" t="s">
        <v>142</v>
      </c>
      <c r="E954" s="226" t="s">
        <v>19</v>
      </c>
      <c r="F954" s="227" t="s">
        <v>173</v>
      </c>
      <c r="G954" s="224"/>
      <c r="H954" s="226" t="s">
        <v>19</v>
      </c>
      <c r="I954" s="228"/>
      <c r="J954" s="224"/>
      <c r="K954" s="224"/>
      <c r="L954" s="229"/>
      <c r="M954" s="230"/>
      <c r="N954" s="231"/>
      <c r="O954" s="231"/>
      <c r="P954" s="231"/>
      <c r="Q954" s="231"/>
      <c r="R954" s="231"/>
      <c r="S954" s="231"/>
      <c r="T954" s="232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233" t="s">
        <v>142</v>
      </c>
      <c r="AU954" s="233" t="s">
        <v>81</v>
      </c>
      <c r="AV954" s="13" t="s">
        <v>77</v>
      </c>
      <c r="AW954" s="13" t="s">
        <v>33</v>
      </c>
      <c r="AX954" s="13" t="s">
        <v>72</v>
      </c>
      <c r="AY954" s="233" t="s">
        <v>132</v>
      </c>
    </row>
    <row r="955" s="14" customFormat="1">
      <c r="A955" s="14"/>
      <c r="B955" s="234"/>
      <c r="C955" s="235"/>
      <c r="D955" s="225" t="s">
        <v>142</v>
      </c>
      <c r="E955" s="236" t="s">
        <v>19</v>
      </c>
      <c r="F955" s="237" t="s">
        <v>980</v>
      </c>
      <c r="G955" s="235"/>
      <c r="H955" s="238">
        <v>-1.7749999999999999</v>
      </c>
      <c r="I955" s="239"/>
      <c r="J955" s="235"/>
      <c r="K955" s="235"/>
      <c r="L955" s="240"/>
      <c r="M955" s="241"/>
      <c r="N955" s="242"/>
      <c r="O955" s="242"/>
      <c r="P955" s="242"/>
      <c r="Q955" s="242"/>
      <c r="R955" s="242"/>
      <c r="S955" s="242"/>
      <c r="T955" s="243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T955" s="244" t="s">
        <v>142</v>
      </c>
      <c r="AU955" s="244" t="s">
        <v>81</v>
      </c>
      <c r="AV955" s="14" t="s">
        <v>81</v>
      </c>
      <c r="AW955" s="14" t="s">
        <v>33</v>
      </c>
      <c r="AX955" s="14" t="s">
        <v>72</v>
      </c>
      <c r="AY955" s="244" t="s">
        <v>132</v>
      </c>
    </row>
    <row r="956" s="13" customFormat="1">
      <c r="A956" s="13"/>
      <c r="B956" s="223"/>
      <c r="C956" s="224"/>
      <c r="D956" s="225" t="s">
        <v>142</v>
      </c>
      <c r="E956" s="226" t="s">
        <v>19</v>
      </c>
      <c r="F956" s="227" t="s">
        <v>148</v>
      </c>
      <c r="G956" s="224"/>
      <c r="H956" s="226" t="s">
        <v>19</v>
      </c>
      <c r="I956" s="228"/>
      <c r="J956" s="224"/>
      <c r="K956" s="224"/>
      <c r="L956" s="229"/>
      <c r="M956" s="230"/>
      <c r="N956" s="231"/>
      <c r="O956" s="231"/>
      <c r="P956" s="231"/>
      <c r="Q956" s="231"/>
      <c r="R956" s="231"/>
      <c r="S956" s="231"/>
      <c r="T956" s="232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T956" s="233" t="s">
        <v>142</v>
      </c>
      <c r="AU956" s="233" t="s">
        <v>81</v>
      </c>
      <c r="AV956" s="13" t="s">
        <v>77</v>
      </c>
      <c r="AW956" s="13" t="s">
        <v>33</v>
      </c>
      <c r="AX956" s="13" t="s">
        <v>72</v>
      </c>
      <c r="AY956" s="233" t="s">
        <v>132</v>
      </c>
    </row>
    <row r="957" s="14" customFormat="1">
      <c r="A957" s="14"/>
      <c r="B957" s="234"/>
      <c r="C957" s="235"/>
      <c r="D957" s="225" t="s">
        <v>142</v>
      </c>
      <c r="E957" s="236" t="s">
        <v>19</v>
      </c>
      <c r="F957" s="237" t="s">
        <v>981</v>
      </c>
      <c r="G957" s="235"/>
      <c r="H957" s="238">
        <v>-11.858000000000001</v>
      </c>
      <c r="I957" s="239"/>
      <c r="J957" s="235"/>
      <c r="K957" s="235"/>
      <c r="L957" s="240"/>
      <c r="M957" s="241"/>
      <c r="N957" s="242"/>
      <c r="O957" s="242"/>
      <c r="P957" s="242"/>
      <c r="Q957" s="242"/>
      <c r="R957" s="242"/>
      <c r="S957" s="242"/>
      <c r="T957" s="243"/>
      <c r="U957" s="14"/>
      <c r="V957" s="14"/>
      <c r="W957" s="14"/>
      <c r="X957" s="14"/>
      <c r="Y957" s="14"/>
      <c r="Z957" s="14"/>
      <c r="AA957" s="14"/>
      <c r="AB957" s="14"/>
      <c r="AC957" s="14"/>
      <c r="AD957" s="14"/>
      <c r="AE957" s="14"/>
      <c r="AT957" s="244" t="s">
        <v>142</v>
      </c>
      <c r="AU957" s="244" t="s">
        <v>81</v>
      </c>
      <c r="AV957" s="14" t="s">
        <v>81</v>
      </c>
      <c r="AW957" s="14" t="s">
        <v>33</v>
      </c>
      <c r="AX957" s="14" t="s">
        <v>72</v>
      </c>
      <c r="AY957" s="244" t="s">
        <v>132</v>
      </c>
    </row>
    <row r="958" s="14" customFormat="1">
      <c r="A958" s="14"/>
      <c r="B958" s="234"/>
      <c r="C958" s="235"/>
      <c r="D958" s="225" t="s">
        <v>142</v>
      </c>
      <c r="E958" s="236" t="s">
        <v>19</v>
      </c>
      <c r="F958" s="237" t="s">
        <v>982</v>
      </c>
      <c r="G958" s="235"/>
      <c r="H958" s="238">
        <v>-4.4059999999999997</v>
      </c>
      <c r="I958" s="239"/>
      <c r="J958" s="235"/>
      <c r="K958" s="235"/>
      <c r="L958" s="240"/>
      <c r="M958" s="241"/>
      <c r="N958" s="242"/>
      <c r="O958" s="242"/>
      <c r="P958" s="242"/>
      <c r="Q958" s="242"/>
      <c r="R958" s="242"/>
      <c r="S958" s="242"/>
      <c r="T958" s="243"/>
      <c r="U958" s="14"/>
      <c r="V958" s="14"/>
      <c r="W958" s="14"/>
      <c r="X958" s="14"/>
      <c r="Y958" s="14"/>
      <c r="Z958" s="14"/>
      <c r="AA958" s="14"/>
      <c r="AB958" s="14"/>
      <c r="AC958" s="14"/>
      <c r="AD958" s="14"/>
      <c r="AE958" s="14"/>
      <c r="AT958" s="244" t="s">
        <v>142</v>
      </c>
      <c r="AU958" s="244" t="s">
        <v>81</v>
      </c>
      <c r="AV958" s="14" t="s">
        <v>81</v>
      </c>
      <c r="AW958" s="14" t="s">
        <v>33</v>
      </c>
      <c r="AX958" s="14" t="s">
        <v>72</v>
      </c>
      <c r="AY958" s="244" t="s">
        <v>132</v>
      </c>
    </row>
    <row r="959" s="13" customFormat="1">
      <c r="A959" s="13"/>
      <c r="B959" s="223"/>
      <c r="C959" s="224"/>
      <c r="D959" s="225" t="s">
        <v>142</v>
      </c>
      <c r="E959" s="226" t="s">
        <v>19</v>
      </c>
      <c r="F959" s="227" t="s">
        <v>150</v>
      </c>
      <c r="G959" s="224"/>
      <c r="H959" s="226" t="s">
        <v>19</v>
      </c>
      <c r="I959" s="228"/>
      <c r="J959" s="224"/>
      <c r="K959" s="224"/>
      <c r="L959" s="229"/>
      <c r="M959" s="230"/>
      <c r="N959" s="231"/>
      <c r="O959" s="231"/>
      <c r="P959" s="231"/>
      <c r="Q959" s="231"/>
      <c r="R959" s="231"/>
      <c r="S959" s="231"/>
      <c r="T959" s="232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T959" s="233" t="s">
        <v>142</v>
      </c>
      <c r="AU959" s="233" t="s">
        <v>81</v>
      </c>
      <c r="AV959" s="13" t="s">
        <v>77</v>
      </c>
      <c r="AW959" s="13" t="s">
        <v>33</v>
      </c>
      <c r="AX959" s="13" t="s">
        <v>72</v>
      </c>
      <c r="AY959" s="233" t="s">
        <v>132</v>
      </c>
    </row>
    <row r="960" s="14" customFormat="1">
      <c r="A960" s="14"/>
      <c r="B960" s="234"/>
      <c r="C960" s="235"/>
      <c r="D960" s="225" t="s">
        <v>142</v>
      </c>
      <c r="E960" s="236" t="s">
        <v>19</v>
      </c>
      <c r="F960" s="237" t="s">
        <v>983</v>
      </c>
      <c r="G960" s="235"/>
      <c r="H960" s="238">
        <v>-12.488</v>
      </c>
      <c r="I960" s="239"/>
      <c r="J960" s="235"/>
      <c r="K960" s="235"/>
      <c r="L960" s="240"/>
      <c r="M960" s="241"/>
      <c r="N960" s="242"/>
      <c r="O960" s="242"/>
      <c r="P960" s="242"/>
      <c r="Q960" s="242"/>
      <c r="R960" s="242"/>
      <c r="S960" s="242"/>
      <c r="T960" s="243"/>
      <c r="U960" s="14"/>
      <c r="V960" s="14"/>
      <c r="W960" s="14"/>
      <c r="X960" s="14"/>
      <c r="Y960" s="14"/>
      <c r="Z960" s="14"/>
      <c r="AA960" s="14"/>
      <c r="AB960" s="14"/>
      <c r="AC960" s="14"/>
      <c r="AD960" s="14"/>
      <c r="AE960" s="14"/>
      <c r="AT960" s="244" t="s">
        <v>142</v>
      </c>
      <c r="AU960" s="244" t="s">
        <v>81</v>
      </c>
      <c r="AV960" s="14" t="s">
        <v>81</v>
      </c>
      <c r="AW960" s="14" t="s">
        <v>33</v>
      </c>
      <c r="AX960" s="14" t="s">
        <v>72</v>
      </c>
      <c r="AY960" s="244" t="s">
        <v>132</v>
      </c>
    </row>
    <row r="961" s="14" customFormat="1">
      <c r="A961" s="14"/>
      <c r="B961" s="234"/>
      <c r="C961" s="235"/>
      <c r="D961" s="225" t="s">
        <v>142</v>
      </c>
      <c r="E961" s="236" t="s">
        <v>19</v>
      </c>
      <c r="F961" s="237" t="s">
        <v>984</v>
      </c>
      <c r="G961" s="235"/>
      <c r="H961" s="238">
        <v>-4.2880000000000003</v>
      </c>
      <c r="I961" s="239"/>
      <c r="J961" s="235"/>
      <c r="K961" s="235"/>
      <c r="L961" s="240"/>
      <c r="M961" s="241"/>
      <c r="N961" s="242"/>
      <c r="O961" s="242"/>
      <c r="P961" s="242"/>
      <c r="Q961" s="242"/>
      <c r="R961" s="242"/>
      <c r="S961" s="242"/>
      <c r="T961" s="243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T961" s="244" t="s">
        <v>142</v>
      </c>
      <c r="AU961" s="244" t="s">
        <v>81</v>
      </c>
      <c r="AV961" s="14" t="s">
        <v>81</v>
      </c>
      <c r="AW961" s="14" t="s">
        <v>33</v>
      </c>
      <c r="AX961" s="14" t="s">
        <v>72</v>
      </c>
      <c r="AY961" s="244" t="s">
        <v>132</v>
      </c>
    </row>
    <row r="962" s="13" customFormat="1">
      <c r="A962" s="13"/>
      <c r="B962" s="223"/>
      <c r="C962" s="224"/>
      <c r="D962" s="225" t="s">
        <v>142</v>
      </c>
      <c r="E962" s="226" t="s">
        <v>19</v>
      </c>
      <c r="F962" s="227" t="s">
        <v>179</v>
      </c>
      <c r="G962" s="224"/>
      <c r="H962" s="226" t="s">
        <v>19</v>
      </c>
      <c r="I962" s="228"/>
      <c r="J962" s="224"/>
      <c r="K962" s="224"/>
      <c r="L962" s="229"/>
      <c r="M962" s="230"/>
      <c r="N962" s="231"/>
      <c r="O962" s="231"/>
      <c r="P962" s="231"/>
      <c r="Q962" s="231"/>
      <c r="R962" s="231"/>
      <c r="S962" s="231"/>
      <c r="T962" s="232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T962" s="233" t="s">
        <v>142</v>
      </c>
      <c r="AU962" s="233" t="s">
        <v>81</v>
      </c>
      <c r="AV962" s="13" t="s">
        <v>77</v>
      </c>
      <c r="AW962" s="13" t="s">
        <v>33</v>
      </c>
      <c r="AX962" s="13" t="s">
        <v>72</v>
      </c>
      <c r="AY962" s="233" t="s">
        <v>132</v>
      </c>
    </row>
    <row r="963" s="14" customFormat="1">
      <c r="A963" s="14"/>
      <c r="B963" s="234"/>
      <c r="C963" s="235"/>
      <c r="D963" s="225" t="s">
        <v>142</v>
      </c>
      <c r="E963" s="236" t="s">
        <v>19</v>
      </c>
      <c r="F963" s="237" t="s">
        <v>985</v>
      </c>
      <c r="G963" s="235"/>
      <c r="H963" s="238">
        <v>-10.755000000000001</v>
      </c>
      <c r="I963" s="239"/>
      <c r="J963" s="235"/>
      <c r="K963" s="235"/>
      <c r="L963" s="240"/>
      <c r="M963" s="241"/>
      <c r="N963" s="242"/>
      <c r="O963" s="242"/>
      <c r="P963" s="242"/>
      <c r="Q963" s="242"/>
      <c r="R963" s="242"/>
      <c r="S963" s="242"/>
      <c r="T963" s="243"/>
      <c r="U963" s="14"/>
      <c r="V963" s="14"/>
      <c r="W963" s="14"/>
      <c r="X963" s="14"/>
      <c r="Y963" s="14"/>
      <c r="Z963" s="14"/>
      <c r="AA963" s="14"/>
      <c r="AB963" s="14"/>
      <c r="AC963" s="14"/>
      <c r="AD963" s="14"/>
      <c r="AE963" s="14"/>
      <c r="AT963" s="244" t="s">
        <v>142</v>
      </c>
      <c r="AU963" s="244" t="s">
        <v>81</v>
      </c>
      <c r="AV963" s="14" t="s">
        <v>81</v>
      </c>
      <c r="AW963" s="14" t="s">
        <v>33</v>
      </c>
      <c r="AX963" s="14" t="s">
        <v>72</v>
      </c>
      <c r="AY963" s="244" t="s">
        <v>132</v>
      </c>
    </row>
    <row r="964" s="13" customFormat="1">
      <c r="A964" s="13"/>
      <c r="B964" s="223"/>
      <c r="C964" s="224"/>
      <c r="D964" s="225" t="s">
        <v>142</v>
      </c>
      <c r="E964" s="226" t="s">
        <v>19</v>
      </c>
      <c r="F964" s="227" t="s">
        <v>160</v>
      </c>
      <c r="G964" s="224"/>
      <c r="H964" s="226" t="s">
        <v>19</v>
      </c>
      <c r="I964" s="228"/>
      <c r="J964" s="224"/>
      <c r="K964" s="224"/>
      <c r="L964" s="229"/>
      <c r="M964" s="230"/>
      <c r="N964" s="231"/>
      <c r="O964" s="231"/>
      <c r="P964" s="231"/>
      <c r="Q964" s="231"/>
      <c r="R964" s="231"/>
      <c r="S964" s="231"/>
      <c r="T964" s="232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T964" s="233" t="s">
        <v>142</v>
      </c>
      <c r="AU964" s="233" t="s">
        <v>81</v>
      </c>
      <c r="AV964" s="13" t="s">
        <v>77</v>
      </c>
      <c r="AW964" s="13" t="s">
        <v>33</v>
      </c>
      <c r="AX964" s="13" t="s">
        <v>72</v>
      </c>
      <c r="AY964" s="233" t="s">
        <v>132</v>
      </c>
    </row>
    <row r="965" s="14" customFormat="1">
      <c r="A965" s="14"/>
      <c r="B965" s="234"/>
      <c r="C965" s="235"/>
      <c r="D965" s="225" t="s">
        <v>142</v>
      </c>
      <c r="E965" s="236" t="s">
        <v>19</v>
      </c>
      <c r="F965" s="237" t="s">
        <v>986</v>
      </c>
      <c r="G965" s="235"/>
      <c r="H965" s="238">
        <v>-2.4990000000000001</v>
      </c>
      <c r="I965" s="239"/>
      <c r="J965" s="235"/>
      <c r="K965" s="235"/>
      <c r="L965" s="240"/>
      <c r="M965" s="241"/>
      <c r="N965" s="242"/>
      <c r="O965" s="242"/>
      <c r="P965" s="242"/>
      <c r="Q965" s="242"/>
      <c r="R965" s="242"/>
      <c r="S965" s="242"/>
      <c r="T965" s="243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T965" s="244" t="s">
        <v>142</v>
      </c>
      <c r="AU965" s="244" t="s">
        <v>81</v>
      </c>
      <c r="AV965" s="14" t="s">
        <v>81</v>
      </c>
      <c r="AW965" s="14" t="s">
        <v>33</v>
      </c>
      <c r="AX965" s="14" t="s">
        <v>72</v>
      </c>
      <c r="AY965" s="244" t="s">
        <v>132</v>
      </c>
    </row>
    <row r="966" s="16" customFormat="1">
      <c r="A966" s="16"/>
      <c r="B966" s="256"/>
      <c r="C966" s="257"/>
      <c r="D966" s="225" t="s">
        <v>142</v>
      </c>
      <c r="E966" s="258" t="s">
        <v>19</v>
      </c>
      <c r="F966" s="259" t="s">
        <v>286</v>
      </c>
      <c r="G966" s="257"/>
      <c r="H966" s="260">
        <v>-100.381</v>
      </c>
      <c r="I966" s="261"/>
      <c r="J966" s="257"/>
      <c r="K966" s="257"/>
      <c r="L966" s="262"/>
      <c r="M966" s="263"/>
      <c r="N966" s="264"/>
      <c r="O966" s="264"/>
      <c r="P966" s="264"/>
      <c r="Q966" s="264"/>
      <c r="R966" s="264"/>
      <c r="S966" s="264"/>
      <c r="T966" s="265"/>
      <c r="U966" s="16"/>
      <c r="V966" s="16"/>
      <c r="W966" s="16"/>
      <c r="X966" s="16"/>
      <c r="Y966" s="16"/>
      <c r="Z966" s="16"/>
      <c r="AA966" s="16"/>
      <c r="AB966" s="16"/>
      <c r="AC966" s="16"/>
      <c r="AD966" s="16"/>
      <c r="AE966" s="16"/>
      <c r="AT966" s="266" t="s">
        <v>142</v>
      </c>
      <c r="AU966" s="266" t="s">
        <v>81</v>
      </c>
      <c r="AV966" s="16" t="s">
        <v>84</v>
      </c>
      <c r="AW966" s="16" t="s">
        <v>33</v>
      </c>
      <c r="AX966" s="16" t="s">
        <v>72</v>
      </c>
      <c r="AY966" s="266" t="s">
        <v>132</v>
      </c>
    </row>
    <row r="967" s="15" customFormat="1">
      <c r="A967" s="15"/>
      <c r="B967" s="245"/>
      <c r="C967" s="246"/>
      <c r="D967" s="225" t="s">
        <v>142</v>
      </c>
      <c r="E967" s="247" t="s">
        <v>19</v>
      </c>
      <c r="F967" s="248" t="s">
        <v>152</v>
      </c>
      <c r="G967" s="246"/>
      <c r="H967" s="249">
        <v>526.40999999999997</v>
      </c>
      <c r="I967" s="250"/>
      <c r="J967" s="246"/>
      <c r="K967" s="246"/>
      <c r="L967" s="251"/>
      <c r="M967" s="252"/>
      <c r="N967" s="253"/>
      <c r="O967" s="253"/>
      <c r="P967" s="253"/>
      <c r="Q967" s="253"/>
      <c r="R967" s="253"/>
      <c r="S967" s="253"/>
      <c r="T967" s="254"/>
      <c r="U967" s="15"/>
      <c r="V967" s="15"/>
      <c r="W967" s="15"/>
      <c r="X967" s="15"/>
      <c r="Y967" s="15"/>
      <c r="Z967" s="15"/>
      <c r="AA967" s="15"/>
      <c r="AB967" s="15"/>
      <c r="AC967" s="15"/>
      <c r="AD967" s="15"/>
      <c r="AE967" s="15"/>
      <c r="AT967" s="255" t="s">
        <v>142</v>
      </c>
      <c r="AU967" s="255" t="s">
        <v>81</v>
      </c>
      <c r="AV967" s="15" t="s">
        <v>87</v>
      </c>
      <c r="AW967" s="15" t="s">
        <v>33</v>
      </c>
      <c r="AX967" s="15" t="s">
        <v>77</v>
      </c>
      <c r="AY967" s="255" t="s">
        <v>132</v>
      </c>
    </row>
    <row r="968" s="2" customFormat="1" ht="37.8" customHeight="1">
      <c r="A968" s="39"/>
      <c r="B968" s="40"/>
      <c r="C968" s="205" t="s">
        <v>987</v>
      </c>
      <c r="D968" s="205" t="s">
        <v>134</v>
      </c>
      <c r="E968" s="206" t="s">
        <v>988</v>
      </c>
      <c r="F968" s="207" t="s">
        <v>989</v>
      </c>
      <c r="G968" s="208" t="s">
        <v>302</v>
      </c>
      <c r="H968" s="209">
        <v>212.91999999999999</v>
      </c>
      <c r="I968" s="210"/>
      <c r="J968" s="211">
        <f>ROUND(I968*H968,2)</f>
        <v>0</v>
      </c>
      <c r="K968" s="207" t="s">
        <v>138</v>
      </c>
      <c r="L968" s="45"/>
      <c r="M968" s="212" t="s">
        <v>19</v>
      </c>
      <c r="N968" s="213" t="s">
        <v>43</v>
      </c>
      <c r="O968" s="85"/>
      <c r="P968" s="214">
        <f>O968*H968</f>
        <v>0</v>
      </c>
      <c r="Q968" s="214">
        <v>0.00073999999999999999</v>
      </c>
      <c r="R968" s="214">
        <f>Q968*H968</f>
        <v>0.1575608</v>
      </c>
      <c r="S968" s="214">
        <v>0</v>
      </c>
      <c r="T968" s="215">
        <f>S968*H968</f>
        <v>0</v>
      </c>
      <c r="U968" s="39"/>
      <c r="V968" s="39"/>
      <c r="W968" s="39"/>
      <c r="X968" s="39"/>
      <c r="Y968" s="39"/>
      <c r="Z968" s="39"/>
      <c r="AA968" s="39"/>
      <c r="AB968" s="39"/>
      <c r="AC968" s="39"/>
      <c r="AD968" s="39"/>
      <c r="AE968" s="39"/>
      <c r="AR968" s="216" t="s">
        <v>333</v>
      </c>
      <c r="AT968" s="216" t="s">
        <v>134</v>
      </c>
      <c r="AU968" s="216" t="s">
        <v>81</v>
      </c>
      <c r="AY968" s="18" t="s">
        <v>132</v>
      </c>
      <c r="BE968" s="217">
        <f>IF(N968="základní",J968,0)</f>
        <v>0</v>
      </c>
      <c r="BF968" s="217">
        <f>IF(N968="snížená",J968,0)</f>
        <v>0</v>
      </c>
      <c r="BG968" s="217">
        <f>IF(N968="zákl. přenesená",J968,0)</f>
        <v>0</v>
      </c>
      <c r="BH968" s="217">
        <f>IF(N968="sníž. přenesená",J968,0)</f>
        <v>0</v>
      </c>
      <c r="BI968" s="217">
        <f>IF(N968="nulová",J968,0)</f>
        <v>0</v>
      </c>
      <c r="BJ968" s="18" t="s">
        <v>77</v>
      </c>
      <c r="BK968" s="217">
        <f>ROUND(I968*H968,2)</f>
        <v>0</v>
      </c>
      <c r="BL968" s="18" t="s">
        <v>333</v>
      </c>
      <c r="BM968" s="216" t="s">
        <v>990</v>
      </c>
    </row>
    <row r="969" s="2" customFormat="1">
      <c r="A969" s="39"/>
      <c r="B969" s="40"/>
      <c r="C969" s="41"/>
      <c r="D969" s="218" t="s">
        <v>140</v>
      </c>
      <c r="E969" s="41"/>
      <c r="F969" s="219" t="s">
        <v>991</v>
      </c>
      <c r="G969" s="41"/>
      <c r="H969" s="41"/>
      <c r="I969" s="220"/>
      <c r="J969" s="41"/>
      <c r="K969" s="41"/>
      <c r="L969" s="45"/>
      <c r="M969" s="221"/>
      <c r="N969" s="222"/>
      <c r="O969" s="85"/>
      <c r="P969" s="85"/>
      <c r="Q969" s="85"/>
      <c r="R969" s="85"/>
      <c r="S969" s="85"/>
      <c r="T969" s="86"/>
      <c r="U969" s="39"/>
      <c r="V969" s="39"/>
      <c r="W969" s="39"/>
      <c r="X969" s="39"/>
      <c r="Y969" s="39"/>
      <c r="Z969" s="39"/>
      <c r="AA969" s="39"/>
      <c r="AB969" s="39"/>
      <c r="AC969" s="39"/>
      <c r="AD969" s="39"/>
      <c r="AE969" s="39"/>
      <c r="AT969" s="18" t="s">
        <v>140</v>
      </c>
      <c r="AU969" s="18" t="s">
        <v>81</v>
      </c>
    </row>
    <row r="970" s="13" customFormat="1">
      <c r="A970" s="13"/>
      <c r="B970" s="223"/>
      <c r="C970" s="224"/>
      <c r="D970" s="225" t="s">
        <v>142</v>
      </c>
      <c r="E970" s="226" t="s">
        <v>19</v>
      </c>
      <c r="F970" s="227" t="s">
        <v>992</v>
      </c>
      <c r="G970" s="224"/>
      <c r="H970" s="226" t="s">
        <v>19</v>
      </c>
      <c r="I970" s="228"/>
      <c r="J970" s="224"/>
      <c r="K970" s="224"/>
      <c r="L970" s="229"/>
      <c r="M970" s="230"/>
      <c r="N970" s="231"/>
      <c r="O970" s="231"/>
      <c r="P970" s="231"/>
      <c r="Q970" s="231"/>
      <c r="R970" s="231"/>
      <c r="S970" s="231"/>
      <c r="T970" s="232"/>
      <c r="U970" s="13"/>
      <c r="V970" s="13"/>
      <c r="W970" s="13"/>
      <c r="X970" s="13"/>
      <c r="Y970" s="13"/>
      <c r="Z970" s="13"/>
      <c r="AA970" s="13"/>
      <c r="AB970" s="13"/>
      <c r="AC970" s="13"/>
      <c r="AD970" s="13"/>
      <c r="AE970" s="13"/>
      <c r="AT970" s="233" t="s">
        <v>142</v>
      </c>
      <c r="AU970" s="233" t="s">
        <v>81</v>
      </c>
      <c r="AV970" s="13" t="s">
        <v>77</v>
      </c>
      <c r="AW970" s="13" t="s">
        <v>33</v>
      </c>
      <c r="AX970" s="13" t="s">
        <v>72</v>
      </c>
      <c r="AY970" s="233" t="s">
        <v>132</v>
      </c>
    </row>
    <row r="971" s="13" customFormat="1">
      <c r="A971" s="13"/>
      <c r="B971" s="223"/>
      <c r="C971" s="224"/>
      <c r="D971" s="225" t="s">
        <v>142</v>
      </c>
      <c r="E971" s="226" t="s">
        <v>19</v>
      </c>
      <c r="F971" s="227" t="s">
        <v>165</v>
      </c>
      <c r="G971" s="224"/>
      <c r="H971" s="226" t="s">
        <v>19</v>
      </c>
      <c r="I971" s="228"/>
      <c r="J971" s="224"/>
      <c r="K971" s="224"/>
      <c r="L971" s="229"/>
      <c r="M971" s="230"/>
      <c r="N971" s="231"/>
      <c r="O971" s="231"/>
      <c r="P971" s="231"/>
      <c r="Q971" s="231"/>
      <c r="R971" s="231"/>
      <c r="S971" s="231"/>
      <c r="T971" s="232"/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  <c r="AE971" s="13"/>
      <c r="AT971" s="233" t="s">
        <v>142</v>
      </c>
      <c r="AU971" s="233" t="s">
        <v>81</v>
      </c>
      <c r="AV971" s="13" t="s">
        <v>77</v>
      </c>
      <c r="AW971" s="13" t="s">
        <v>33</v>
      </c>
      <c r="AX971" s="13" t="s">
        <v>72</v>
      </c>
      <c r="AY971" s="233" t="s">
        <v>132</v>
      </c>
    </row>
    <row r="972" s="14" customFormat="1">
      <c r="A972" s="14"/>
      <c r="B972" s="234"/>
      <c r="C972" s="235"/>
      <c r="D972" s="225" t="s">
        <v>142</v>
      </c>
      <c r="E972" s="236" t="s">
        <v>19</v>
      </c>
      <c r="F972" s="237" t="s">
        <v>993</v>
      </c>
      <c r="G972" s="235"/>
      <c r="H972" s="238">
        <v>5.2699999999999996</v>
      </c>
      <c r="I972" s="239"/>
      <c r="J972" s="235"/>
      <c r="K972" s="235"/>
      <c r="L972" s="240"/>
      <c r="M972" s="241"/>
      <c r="N972" s="242"/>
      <c r="O972" s="242"/>
      <c r="P972" s="242"/>
      <c r="Q972" s="242"/>
      <c r="R972" s="242"/>
      <c r="S972" s="242"/>
      <c r="T972" s="243"/>
      <c r="U972" s="14"/>
      <c r="V972" s="14"/>
      <c r="W972" s="14"/>
      <c r="X972" s="14"/>
      <c r="Y972" s="14"/>
      <c r="Z972" s="14"/>
      <c r="AA972" s="14"/>
      <c r="AB972" s="14"/>
      <c r="AC972" s="14"/>
      <c r="AD972" s="14"/>
      <c r="AE972" s="14"/>
      <c r="AT972" s="244" t="s">
        <v>142</v>
      </c>
      <c r="AU972" s="244" t="s">
        <v>81</v>
      </c>
      <c r="AV972" s="14" t="s">
        <v>81</v>
      </c>
      <c r="AW972" s="14" t="s">
        <v>33</v>
      </c>
      <c r="AX972" s="14" t="s">
        <v>72</v>
      </c>
      <c r="AY972" s="244" t="s">
        <v>132</v>
      </c>
    </row>
    <row r="973" s="13" customFormat="1">
      <c r="A973" s="13"/>
      <c r="B973" s="223"/>
      <c r="C973" s="224"/>
      <c r="D973" s="225" t="s">
        <v>142</v>
      </c>
      <c r="E973" s="226" t="s">
        <v>19</v>
      </c>
      <c r="F973" s="227" t="s">
        <v>167</v>
      </c>
      <c r="G973" s="224"/>
      <c r="H973" s="226" t="s">
        <v>19</v>
      </c>
      <c r="I973" s="228"/>
      <c r="J973" s="224"/>
      <c r="K973" s="224"/>
      <c r="L973" s="229"/>
      <c r="M973" s="230"/>
      <c r="N973" s="231"/>
      <c r="O973" s="231"/>
      <c r="P973" s="231"/>
      <c r="Q973" s="231"/>
      <c r="R973" s="231"/>
      <c r="S973" s="231"/>
      <c r="T973" s="232"/>
      <c r="U973" s="13"/>
      <c r="V973" s="13"/>
      <c r="W973" s="13"/>
      <c r="X973" s="13"/>
      <c r="Y973" s="13"/>
      <c r="Z973" s="13"/>
      <c r="AA973" s="13"/>
      <c r="AB973" s="13"/>
      <c r="AC973" s="13"/>
      <c r="AD973" s="13"/>
      <c r="AE973" s="13"/>
      <c r="AT973" s="233" t="s">
        <v>142</v>
      </c>
      <c r="AU973" s="233" t="s">
        <v>81</v>
      </c>
      <c r="AV973" s="13" t="s">
        <v>77</v>
      </c>
      <c r="AW973" s="13" t="s">
        <v>33</v>
      </c>
      <c r="AX973" s="13" t="s">
        <v>72</v>
      </c>
      <c r="AY973" s="233" t="s">
        <v>132</v>
      </c>
    </row>
    <row r="974" s="14" customFormat="1">
      <c r="A974" s="14"/>
      <c r="B974" s="234"/>
      <c r="C974" s="235"/>
      <c r="D974" s="225" t="s">
        <v>142</v>
      </c>
      <c r="E974" s="236" t="s">
        <v>19</v>
      </c>
      <c r="F974" s="237" t="s">
        <v>994</v>
      </c>
      <c r="G974" s="235"/>
      <c r="H974" s="238">
        <v>1.8500000000000001</v>
      </c>
      <c r="I974" s="239"/>
      <c r="J974" s="235"/>
      <c r="K974" s="235"/>
      <c r="L974" s="240"/>
      <c r="M974" s="241"/>
      <c r="N974" s="242"/>
      <c r="O974" s="242"/>
      <c r="P974" s="242"/>
      <c r="Q974" s="242"/>
      <c r="R974" s="242"/>
      <c r="S974" s="242"/>
      <c r="T974" s="243"/>
      <c r="U974" s="14"/>
      <c r="V974" s="14"/>
      <c r="W974" s="14"/>
      <c r="X974" s="14"/>
      <c r="Y974" s="14"/>
      <c r="Z974" s="14"/>
      <c r="AA974" s="14"/>
      <c r="AB974" s="14"/>
      <c r="AC974" s="14"/>
      <c r="AD974" s="14"/>
      <c r="AE974" s="14"/>
      <c r="AT974" s="244" t="s">
        <v>142</v>
      </c>
      <c r="AU974" s="244" t="s">
        <v>81</v>
      </c>
      <c r="AV974" s="14" t="s">
        <v>81</v>
      </c>
      <c r="AW974" s="14" t="s">
        <v>33</v>
      </c>
      <c r="AX974" s="14" t="s">
        <v>72</v>
      </c>
      <c r="AY974" s="244" t="s">
        <v>132</v>
      </c>
    </row>
    <row r="975" s="13" customFormat="1">
      <c r="A975" s="13"/>
      <c r="B975" s="223"/>
      <c r="C975" s="224"/>
      <c r="D975" s="225" t="s">
        <v>142</v>
      </c>
      <c r="E975" s="226" t="s">
        <v>19</v>
      </c>
      <c r="F975" s="227" t="s">
        <v>144</v>
      </c>
      <c r="G975" s="224"/>
      <c r="H975" s="226" t="s">
        <v>19</v>
      </c>
      <c r="I975" s="228"/>
      <c r="J975" s="224"/>
      <c r="K975" s="224"/>
      <c r="L975" s="229"/>
      <c r="M975" s="230"/>
      <c r="N975" s="231"/>
      <c r="O975" s="231"/>
      <c r="P975" s="231"/>
      <c r="Q975" s="231"/>
      <c r="R975" s="231"/>
      <c r="S975" s="231"/>
      <c r="T975" s="232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T975" s="233" t="s">
        <v>142</v>
      </c>
      <c r="AU975" s="233" t="s">
        <v>81</v>
      </c>
      <c r="AV975" s="13" t="s">
        <v>77</v>
      </c>
      <c r="AW975" s="13" t="s">
        <v>33</v>
      </c>
      <c r="AX975" s="13" t="s">
        <v>72</v>
      </c>
      <c r="AY975" s="233" t="s">
        <v>132</v>
      </c>
    </row>
    <row r="976" s="14" customFormat="1">
      <c r="A976" s="14"/>
      <c r="B976" s="234"/>
      <c r="C976" s="235"/>
      <c r="D976" s="225" t="s">
        <v>142</v>
      </c>
      <c r="E976" s="236" t="s">
        <v>19</v>
      </c>
      <c r="F976" s="237" t="s">
        <v>995</v>
      </c>
      <c r="G976" s="235"/>
      <c r="H976" s="238">
        <v>52.670000000000002</v>
      </c>
      <c r="I976" s="239"/>
      <c r="J976" s="235"/>
      <c r="K976" s="235"/>
      <c r="L976" s="240"/>
      <c r="M976" s="241"/>
      <c r="N976" s="242"/>
      <c r="O976" s="242"/>
      <c r="P976" s="242"/>
      <c r="Q976" s="242"/>
      <c r="R976" s="242"/>
      <c r="S976" s="242"/>
      <c r="T976" s="243"/>
      <c r="U976" s="14"/>
      <c r="V976" s="14"/>
      <c r="W976" s="14"/>
      <c r="X976" s="14"/>
      <c r="Y976" s="14"/>
      <c r="Z976" s="14"/>
      <c r="AA976" s="14"/>
      <c r="AB976" s="14"/>
      <c r="AC976" s="14"/>
      <c r="AD976" s="14"/>
      <c r="AE976" s="14"/>
      <c r="AT976" s="244" t="s">
        <v>142</v>
      </c>
      <c r="AU976" s="244" t="s">
        <v>81</v>
      </c>
      <c r="AV976" s="14" t="s">
        <v>81</v>
      </c>
      <c r="AW976" s="14" t="s">
        <v>33</v>
      </c>
      <c r="AX976" s="14" t="s">
        <v>72</v>
      </c>
      <c r="AY976" s="244" t="s">
        <v>132</v>
      </c>
    </row>
    <row r="977" s="14" customFormat="1">
      <c r="A977" s="14"/>
      <c r="B977" s="234"/>
      <c r="C977" s="235"/>
      <c r="D977" s="225" t="s">
        <v>142</v>
      </c>
      <c r="E977" s="236" t="s">
        <v>19</v>
      </c>
      <c r="F977" s="237" t="s">
        <v>368</v>
      </c>
      <c r="G977" s="235"/>
      <c r="H977" s="238">
        <v>14.24</v>
      </c>
      <c r="I977" s="239"/>
      <c r="J977" s="235"/>
      <c r="K977" s="235"/>
      <c r="L977" s="240"/>
      <c r="M977" s="241"/>
      <c r="N977" s="242"/>
      <c r="O977" s="242"/>
      <c r="P977" s="242"/>
      <c r="Q977" s="242"/>
      <c r="R977" s="242"/>
      <c r="S977" s="242"/>
      <c r="T977" s="243"/>
      <c r="U977" s="14"/>
      <c r="V977" s="14"/>
      <c r="W977" s="14"/>
      <c r="X977" s="14"/>
      <c r="Y977" s="14"/>
      <c r="Z977" s="14"/>
      <c r="AA977" s="14"/>
      <c r="AB977" s="14"/>
      <c r="AC977" s="14"/>
      <c r="AD977" s="14"/>
      <c r="AE977" s="14"/>
      <c r="AT977" s="244" t="s">
        <v>142</v>
      </c>
      <c r="AU977" s="244" t="s">
        <v>81</v>
      </c>
      <c r="AV977" s="14" t="s">
        <v>81</v>
      </c>
      <c r="AW977" s="14" t="s">
        <v>33</v>
      </c>
      <c r="AX977" s="14" t="s">
        <v>72</v>
      </c>
      <c r="AY977" s="244" t="s">
        <v>132</v>
      </c>
    </row>
    <row r="978" s="14" customFormat="1">
      <c r="A978" s="14"/>
      <c r="B978" s="234"/>
      <c r="C978" s="235"/>
      <c r="D978" s="225" t="s">
        <v>142</v>
      </c>
      <c r="E978" s="236" t="s">
        <v>19</v>
      </c>
      <c r="F978" s="237" t="s">
        <v>369</v>
      </c>
      <c r="G978" s="235"/>
      <c r="H978" s="238">
        <v>18.800000000000001</v>
      </c>
      <c r="I978" s="239"/>
      <c r="J978" s="235"/>
      <c r="K978" s="235"/>
      <c r="L978" s="240"/>
      <c r="M978" s="241"/>
      <c r="N978" s="242"/>
      <c r="O978" s="242"/>
      <c r="P978" s="242"/>
      <c r="Q978" s="242"/>
      <c r="R978" s="242"/>
      <c r="S978" s="242"/>
      <c r="T978" s="243"/>
      <c r="U978" s="14"/>
      <c r="V978" s="14"/>
      <c r="W978" s="14"/>
      <c r="X978" s="14"/>
      <c r="Y978" s="14"/>
      <c r="Z978" s="14"/>
      <c r="AA978" s="14"/>
      <c r="AB978" s="14"/>
      <c r="AC978" s="14"/>
      <c r="AD978" s="14"/>
      <c r="AE978" s="14"/>
      <c r="AT978" s="244" t="s">
        <v>142</v>
      </c>
      <c r="AU978" s="244" t="s">
        <v>81</v>
      </c>
      <c r="AV978" s="14" t="s">
        <v>81</v>
      </c>
      <c r="AW978" s="14" t="s">
        <v>33</v>
      </c>
      <c r="AX978" s="14" t="s">
        <v>72</v>
      </c>
      <c r="AY978" s="244" t="s">
        <v>132</v>
      </c>
    </row>
    <row r="979" s="14" customFormat="1">
      <c r="A979" s="14"/>
      <c r="B979" s="234"/>
      <c r="C979" s="235"/>
      <c r="D979" s="225" t="s">
        <v>142</v>
      </c>
      <c r="E979" s="236" t="s">
        <v>19</v>
      </c>
      <c r="F979" s="237" t="s">
        <v>370</v>
      </c>
      <c r="G979" s="235"/>
      <c r="H979" s="238">
        <v>22.859999999999999</v>
      </c>
      <c r="I979" s="239"/>
      <c r="J979" s="235"/>
      <c r="K979" s="235"/>
      <c r="L979" s="240"/>
      <c r="M979" s="241"/>
      <c r="N979" s="242"/>
      <c r="O979" s="242"/>
      <c r="P979" s="242"/>
      <c r="Q979" s="242"/>
      <c r="R979" s="242"/>
      <c r="S979" s="242"/>
      <c r="T979" s="243"/>
      <c r="U979" s="14"/>
      <c r="V979" s="14"/>
      <c r="W979" s="14"/>
      <c r="X979" s="14"/>
      <c r="Y979" s="14"/>
      <c r="Z979" s="14"/>
      <c r="AA979" s="14"/>
      <c r="AB979" s="14"/>
      <c r="AC979" s="14"/>
      <c r="AD979" s="14"/>
      <c r="AE979" s="14"/>
      <c r="AT979" s="244" t="s">
        <v>142</v>
      </c>
      <c r="AU979" s="244" t="s">
        <v>81</v>
      </c>
      <c r="AV979" s="14" t="s">
        <v>81</v>
      </c>
      <c r="AW979" s="14" t="s">
        <v>33</v>
      </c>
      <c r="AX979" s="14" t="s">
        <v>72</v>
      </c>
      <c r="AY979" s="244" t="s">
        <v>132</v>
      </c>
    </row>
    <row r="980" s="13" customFormat="1">
      <c r="A980" s="13"/>
      <c r="B980" s="223"/>
      <c r="C980" s="224"/>
      <c r="D980" s="225" t="s">
        <v>142</v>
      </c>
      <c r="E980" s="226" t="s">
        <v>19</v>
      </c>
      <c r="F980" s="227" t="s">
        <v>173</v>
      </c>
      <c r="G980" s="224"/>
      <c r="H980" s="226" t="s">
        <v>19</v>
      </c>
      <c r="I980" s="228"/>
      <c r="J980" s="224"/>
      <c r="K980" s="224"/>
      <c r="L980" s="229"/>
      <c r="M980" s="230"/>
      <c r="N980" s="231"/>
      <c r="O980" s="231"/>
      <c r="P980" s="231"/>
      <c r="Q980" s="231"/>
      <c r="R980" s="231"/>
      <c r="S980" s="231"/>
      <c r="T980" s="232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T980" s="233" t="s">
        <v>142</v>
      </c>
      <c r="AU980" s="233" t="s">
        <v>81</v>
      </c>
      <c r="AV980" s="13" t="s">
        <v>77</v>
      </c>
      <c r="AW980" s="13" t="s">
        <v>33</v>
      </c>
      <c r="AX980" s="13" t="s">
        <v>72</v>
      </c>
      <c r="AY980" s="233" t="s">
        <v>132</v>
      </c>
    </row>
    <row r="981" s="14" customFormat="1">
      <c r="A981" s="14"/>
      <c r="B981" s="234"/>
      <c r="C981" s="235"/>
      <c r="D981" s="225" t="s">
        <v>142</v>
      </c>
      <c r="E981" s="236" t="s">
        <v>19</v>
      </c>
      <c r="F981" s="237" t="s">
        <v>996</v>
      </c>
      <c r="G981" s="235"/>
      <c r="H981" s="238">
        <v>5.3399999999999999</v>
      </c>
      <c r="I981" s="239"/>
      <c r="J981" s="235"/>
      <c r="K981" s="235"/>
      <c r="L981" s="240"/>
      <c r="M981" s="241"/>
      <c r="N981" s="242"/>
      <c r="O981" s="242"/>
      <c r="P981" s="242"/>
      <c r="Q981" s="242"/>
      <c r="R981" s="242"/>
      <c r="S981" s="242"/>
      <c r="T981" s="243"/>
      <c r="U981" s="14"/>
      <c r="V981" s="14"/>
      <c r="W981" s="14"/>
      <c r="X981" s="14"/>
      <c r="Y981" s="14"/>
      <c r="Z981" s="14"/>
      <c r="AA981" s="14"/>
      <c r="AB981" s="14"/>
      <c r="AC981" s="14"/>
      <c r="AD981" s="14"/>
      <c r="AE981" s="14"/>
      <c r="AT981" s="244" t="s">
        <v>142</v>
      </c>
      <c r="AU981" s="244" t="s">
        <v>81</v>
      </c>
      <c r="AV981" s="14" t="s">
        <v>81</v>
      </c>
      <c r="AW981" s="14" t="s">
        <v>33</v>
      </c>
      <c r="AX981" s="14" t="s">
        <v>72</v>
      </c>
      <c r="AY981" s="244" t="s">
        <v>132</v>
      </c>
    </row>
    <row r="982" s="13" customFormat="1">
      <c r="A982" s="13"/>
      <c r="B982" s="223"/>
      <c r="C982" s="224"/>
      <c r="D982" s="225" t="s">
        <v>142</v>
      </c>
      <c r="E982" s="226" t="s">
        <v>19</v>
      </c>
      <c r="F982" s="227" t="s">
        <v>148</v>
      </c>
      <c r="G982" s="224"/>
      <c r="H982" s="226" t="s">
        <v>19</v>
      </c>
      <c r="I982" s="228"/>
      <c r="J982" s="224"/>
      <c r="K982" s="224"/>
      <c r="L982" s="229"/>
      <c r="M982" s="230"/>
      <c r="N982" s="231"/>
      <c r="O982" s="231"/>
      <c r="P982" s="231"/>
      <c r="Q982" s="231"/>
      <c r="R982" s="231"/>
      <c r="S982" s="231"/>
      <c r="T982" s="232"/>
      <c r="U982" s="13"/>
      <c r="V982" s="13"/>
      <c r="W982" s="13"/>
      <c r="X982" s="13"/>
      <c r="Y982" s="13"/>
      <c r="Z982" s="13"/>
      <c r="AA982" s="13"/>
      <c r="AB982" s="13"/>
      <c r="AC982" s="13"/>
      <c r="AD982" s="13"/>
      <c r="AE982" s="13"/>
      <c r="AT982" s="233" t="s">
        <v>142</v>
      </c>
      <c r="AU982" s="233" t="s">
        <v>81</v>
      </c>
      <c r="AV982" s="13" t="s">
        <v>77</v>
      </c>
      <c r="AW982" s="13" t="s">
        <v>33</v>
      </c>
      <c r="AX982" s="13" t="s">
        <v>72</v>
      </c>
      <c r="AY982" s="233" t="s">
        <v>132</v>
      </c>
    </row>
    <row r="983" s="14" customFormat="1">
      <c r="A983" s="14"/>
      <c r="B983" s="234"/>
      <c r="C983" s="235"/>
      <c r="D983" s="225" t="s">
        <v>142</v>
      </c>
      <c r="E983" s="236" t="s">
        <v>19</v>
      </c>
      <c r="F983" s="237" t="s">
        <v>997</v>
      </c>
      <c r="G983" s="235"/>
      <c r="H983" s="238">
        <v>28.050000000000001</v>
      </c>
      <c r="I983" s="239"/>
      <c r="J983" s="235"/>
      <c r="K983" s="235"/>
      <c r="L983" s="240"/>
      <c r="M983" s="241"/>
      <c r="N983" s="242"/>
      <c r="O983" s="242"/>
      <c r="P983" s="242"/>
      <c r="Q983" s="242"/>
      <c r="R983" s="242"/>
      <c r="S983" s="242"/>
      <c r="T983" s="243"/>
      <c r="U983" s="14"/>
      <c r="V983" s="14"/>
      <c r="W983" s="14"/>
      <c r="X983" s="14"/>
      <c r="Y983" s="14"/>
      <c r="Z983" s="14"/>
      <c r="AA983" s="14"/>
      <c r="AB983" s="14"/>
      <c r="AC983" s="14"/>
      <c r="AD983" s="14"/>
      <c r="AE983" s="14"/>
      <c r="AT983" s="244" t="s">
        <v>142</v>
      </c>
      <c r="AU983" s="244" t="s">
        <v>81</v>
      </c>
      <c r="AV983" s="14" t="s">
        <v>81</v>
      </c>
      <c r="AW983" s="14" t="s">
        <v>33</v>
      </c>
      <c r="AX983" s="14" t="s">
        <v>72</v>
      </c>
      <c r="AY983" s="244" t="s">
        <v>132</v>
      </c>
    </row>
    <row r="984" s="14" customFormat="1">
      <c r="A984" s="14"/>
      <c r="B984" s="234"/>
      <c r="C984" s="235"/>
      <c r="D984" s="225" t="s">
        <v>142</v>
      </c>
      <c r="E984" s="236" t="s">
        <v>19</v>
      </c>
      <c r="F984" s="237" t="s">
        <v>373</v>
      </c>
      <c r="G984" s="235"/>
      <c r="H984" s="238">
        <v>8.6799999999999997</v>
      </c>
      <c r="I984" s="239"/>
      <c r="J984" s="235"/>
      <c r="K984" s="235"/>
      <c r="L984" s="240"/>
      <c r="M984" s="241"/>
      <c r="N984" s="242"/>
      <c r="O984" s="242"/>
      <c r="P984" s="242"/>
      <c r="Q984" s="242"/>
      <c r="R984" s="242"/>
      <c r="S984" s="242"/>
      <c r="T984" s="243"/>
      <c r="U984" s="14"/>
      <c r="V984" s="14"/>
      <c r="W984" s="14"/>
      <c r="X984" s="14"/>
      <c r="Y984" s="14"/>
      <c r="Z984" s="14"/>
      <c r="AA984" s="14"/>
      <c r="AB984" s="14"/>
      <c r="AC984" s="14"/>
      <c r="AD984" s="14"/>
      <c r="AE984" s="14"/>
      <c r="AT984" s="244" t="s">
        <v>142</v>
      </c>
      <c r="AU984" s="244" t="s">
        <v>81</v>
      </c>
      <c r="AV984" s="14" t="s">
        <v>81</v>
      </c>
      <c r="AW984" s="14" t="s">
        <v>33</v>
      </c>
      <c r="AX984" s="14" t="s">
        <v>72</v>
      </c>
      <c r="AY984" s="244" t="s">
        <v>132</v>
      </c>
    </row>
    <row r="985" s="13" customFormat="1">
      <c r="A985" s="13"/>
      <c r="B985" s="223"/>
      <c r="C985" s="224"/>
      <c r="D985" s="225" t="s">
        <v>142</v>
      </c>
      <c r="E985" s="226" t="s">
        <v>19</v>
      </c>
      <c r="F985" s="227" t="s">
        <v>150</v>
      </c>
      <c r="G985" s="224"/>
      <c r="H985" s="226" t="s">
        <v>19</v>
      </c>
      <c r="I985" s="228"/>
      <c r="J985" s="224"/>
      <c r="K985" s="224"/>
      <c r="L985" s="229"/>
      <c r="M985" s="230"/>
      <c r="N985" s="231"/>
      <c r="O985" s="231"/>
      <c r="P985" s="231"/>
      <c r="Q985" s="231"/>
      <c r="R985" s="231"/>
      <c r="S985" s="231"/>
      <c r="T985" s="232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T985" s="233" t="s">
        <v>142</v>
      </c>
      <c r="AU985" s="233" t="s">
        <v>81</v>
      </c>
      <c r="AV985" s="13" t="s">
        <v>77</v>
      </c>
      <c r="AW985" s="13" t="s">
        <v>33</v>
      </c>
      <c r="AX985" s="13" t="s">
        <v>72</v>
      </c>
      <c r="AY985" s="233" t="s">
        <v>132</v>
      </c>
    </row>
    <row r="986" s="14" customFormat="1">
      <c r="A986" s="14"/>
      <c r="B986" s="234"/>
      <c r="C986" s="235"/>
      <c r="D986" s="225" t="s">
        <v>142</v>
      </c>
      <c r="E986" s="236" t="s">
        <v>19</v>
      </c>
      <c r="F986" s="237" t="s">
        <v>998</v>
      </c>
      <c r="G986" s="235"/>
      <c r="H986" s="238">
        <v>19.600000000000001</v>
      </c>
      <c r="I986" s="239"/>
      <c r="J986" s="235"/>
      <c r="K986" s="235"/>
      <c r="L986" s="240"/>
      <c r="M986" s="241"/>
      <c r="N986" s="242"/>
      <c r="O986" s="242"/>
      <c r="P986" s="242"/>
      <c r="Q986" s="242"/>
      <c r="R986" s="242"/>
      <c r="S986" s="242"/>
      <c r="T986" s="243"/>
      <c r="U986" s="14"/>
      <c r="V986" s="14"/>
      <c r="W986" s="14"/>
      <c r="X986" s="14"/>
      <c r="Y986" s="14"/>
      <c r="Z986" s="14"/>
      <c r="AA986" s="14"/>
      <c r="AB986" s="14"/>
      <c r="AC986" s="14"/>
      <c r="AD986" s="14"/>
      <c r="AE986" s="14"/>
      <c r="AT986" s="244" t="s">
        <v>142</v>
      </c>
      <c r="AU986" s="244" t="s">
        <v>81</v>
      </c>
      <c r="AV986" s="14" t="s">
        <v>81</v>
      </c>
      <c r="AW986" s="14" t="s">
        <v>33</v>
      </c>
      <c r="AX986" s="14" t="s">
        <v>72</v>
      </c>
      <c r="AY986" s="244" t="s">
        <v>132</v>
      </c>
    </row>
    <row r="987" s="14" customFormat="1">
      <c r="A987" s="14"/>
      <c r="B987" s="234"/>
      <c r="C987" s="235"/>
      <c r="D987" s="225" t="s">
        <v>142</v>
      </c>
      <c r="E987" s="236" t="s">
        <v>19</v>
      </c>
      <c r="F987" s="237" t="s">
        <v>374</v>
      </c>
      <c r="G987" s="235"/>
      <c r="H987" s="238">
        <v>8.8800000000000008</v>
      </c>
      <c r="I987" s="239"/>
      <c r="J987" s="235"/>
      <c r="K987" s="235"/>
      <c r="L987" s="240"/>
      <c r="M987" s="241"/>
      <c r="N987" s="242"/>
      <c r="O987" s="242"/>
      <c r="P987" s="242"/>
      <c r="Q987" s="242"/>
      <c r="R987" s="242"/>
      <c r="S987" s="242"/>
      <c r="T987" s="243"/>
      <c r="U987" s="14"/>
      <c r="V987" s="14"/>
      <c r="W987" s="14"/>
      <c r="X987" s="14"/>
      <c r="Y987" s="14"/>
      <c r="Z987" s="14"/>
      <c r="AA987" s="14"/>
      <c r="AB987" s="14"/>
      <c r="AC987" s="14"/>
      <c r="AD987" s="14"/>
      <c r="AE987" s="14"/>
      <c r="AT987" s="244" t="s">
        <v>142</v>
      </c>
      <c r="AU987" s="244" t="s">
        <v>81</v>
      </c>
      <c r="AV987" s="14" t="s">
        <v>81</v>
      </c>
      <c r="AW987" s="14" t="s">
        <v>33</v>
      </c>
      <c r="AX987" s="14" t="s">
        <v>72</v>
      </c>
      <c r="AY987" s="244" t="s">
        <v>132</v>
      </c>
    </row>
    <row r="988" s="13" customFormat="1">
      <c r="A988" s="13"/>
      <c r="B988" s="223"/>
      <c r="C988" s="224"/>
      <c r="D988" s="225" t="s">
        <v>142</v>
      </c>
      <c r="E988" s="226" t="s">
        <v>19</v>
      </c>
      <c r="F988" s="227" t="s">
        <v>179</v>
      </c>
      <c r="G988" s="224"/>
      <c r="H988" s="226" t="s">
        <v>19</v>
      </c>
      <c r="I988" s="228"/>
      <c r="J988" s="224"/>
      <c r="K988" s="224"/>
      <c r="L988" s="229"/>
      <c r="M988" s="230"/>
      <c r="N988" s="231"/>
      <c r="O988" s="231"/>
      <c r="P988" s="231"/>
      <c r="Q988" s="231"/>
      <c r="R988" s="231"/>
      <c r="S988" s="231"/>
      <c r="T988" s="232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T988" s="233" t="s">
        <v>142</v>
      </c>
      <c r="AU988" s="233" t="s">
        <v>81</v>
      </c>
      <c r="AV988" s="13" t="s">
        <v>77</v>
      </c>
      <c r="AW988" s="13" t="s">
        <v>33</v>
      </c>
      <c r="AX988" s="13" t="s">
        <v>72</v>
      </c>
      <c r="AY988" s="233" t="s">
        <v>132</v>
      </c>
    </row>
    <row r="989" s="14" customFormat="1">
      <c r="A989" s="14"/>
      <c r="B989" s="234"/>
      <c r="C989" s="235"/>
      <c r="D989" s="225" t="s">
        <v>142</v>
      </c>
      <c r="E989" s="236" t="s">
        <v>19</v>
      </c>
      <c r="F989" s="237" t="s">
        <v>999</v>
      </c>
      <c r="G989" s="235"/>
      <c r="H989" s="238">
        <v>20.550000000000001</v>
      </c>
      <c r="I989" s="239"/>
      <c r="J989" s="235"/>
      <c r="K989" s="235"/>
      <c r="L989" s="240"/>
      <c r="M989" s="241"/>
      <c r="N989" s="242"/>
      <c r="O989" s="242"/>
      <c r="P989" s="242"/>
      <c r="Q989" s="242"/>
      <c r="R989" s="242"/>
      <c r="S989" s="242"/>
      <c r="T989" s="243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244" t="s">
        <v>142</v>
      </c>
      <c r="AU989" s="244" t="s">
        <v>81</v>
      </c>
      <c r="AV989" s="14" t="s">
        <v>81</v>
      </c>
      <c r="AW989" s="14" t="s">
        <v>33</v>
      </c>
      <c r="AX989" s="14" t="s">
        <v>72</v>
      </c>
      <c r="AY989" s="244" t="s">
        <v>132</v>
      </c>
    </row>
    <row r="990" s="13" customFormat="1">
      <c r="A990" s="13"/>
      <c r="B990" s="223"/>
      <c r="C990" s="224"/>
      <c r="D990" s="225" t="s">
        <v>142</v>
      </c>
      <c r="E990" s="226" t="s">
        <v>19</v>
      </c>
      <c r="F990" s="227" t="s">
        <v>160</v>
      </c>
      <c r="G990" s="224"/>
      <c r="H990" s="226" t="s">
        <v>19</v>
      </c>
      <c r="I990" s="228"/>
      <c r="J990" s="224"/>
      <c r="K990" s="224"/>
      <c r="L990" s="229"/>
      <c r="M990" s="230"/>
      <c r="N990" s="231"/>
      <c r="O990" s="231"/>
      <c r="P990" s="231"/>
      <c r="Q990" s="231"/>
      <c r="R990" s="231"/>
      <c r="S990" s="231"/>
      <c r="T990" s="232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T990" s="233" t="s">
        <v>142</v>
      </c>
      <c r="AU990" s="233" t="s">
        <v>81</v>
      </c>
      <c r="AV990" s="13" t="s">
        <v>77</v>
      </c>
      <c r="AW990" s="13" t="s">
        <v>33</v>
      </c>
      <c r="AX990" s="13" t="s">
        <v>72</v>
      </c>
      <c r="AY990" s="233" t="s">
        <v>132</v>
      </c>
    </row>
    <row r="991" s="14" customFormat="1">
      <c r="A991" s="14"/>
      <c r="B991" s="234"/>
      <c r="C991" s="235"/>
      <c r="D991" s="225" t="s">
        <v>142</v>
      </c>
      <c r="E991" s="236" t="s">
        <v>19</v>
      </c>
      <c r="F991" s="237" t="s">
        <v>1000</v>
      </c>
      <c r="G991" s="235"/>
      <c r="H991" s="238">
        <v>6.1299999999999999</v>
      </c>
      <c r="I991" s="239"/>
      <c r="J991" s="235"/>
      <c r="K991" s="235"/>
      <c r="L991" s="240"/>
      <c r="M991" s="241"/>
      <c r="N991" s="242"/>
      <c r="O991" s="242"/>
      <c r="P991" s="242"/>
      <c r="Q991" s="242"/>
      <c r="R991" s="242"/>
      <c r="S991" s="242"/>
      <c r="T991" s="243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244" t="s">
        <v>142</v>
      </c>
      <c r="AU991" s="244" t="s">
        <v>81</v>
      </c>
      <c r="AV991" s="14" t="s">
        <v>81</v>
      </c>
      <c r="AW991" s="14" t="s">
        <v>33</v>
      </c>
      <c r="AX991" s="14" t="s">
        <v>72</v>
      </c>
      <c r="AY991" s="244" t="s">
        <v>132</v>
      </c>
    </row>
    <row r="992" s="15" customFormat="1">
      <c r="A992" s="15"/>
      <c r="B992" s="245"/>
      <c r="C992" s="246"/>
      <c r="D992" s="225" t="s">
        <v>142</v>
      </c>
      <c r="E992" s="247" t="s">
        <v>19</v>
      </c>
      <c r="F992" s="248" t="s">
        <v>152</v>
      </c>
      <c r="G992" s="246"/>
      <c r="H992" s="249">
        <v>212.91999999999999</v>
      </c>
      <c r="I992" s="250"/>
      <c r="J992" s="246"/>
      <c r="K992" s="246"/>
      <c r="L992" s="251"/>
      <c r="M992" s="252"/>
      <c r="N992" s="253"/>
      <c r="O992" s="253"/>
      <c r="P992" s="253"/>
      <c r="Q992" s="253"/>
      <c r="R992" s="253"/>
      <c r="S992" s="253"/>
      <c r="T992" s="254"/>
      <c r="U992" s="15"/>
      <c r="V992" s="15"/>
      <c r="W992" s="15"/>
      <c r="X992" s="15"/>
      <c r="Y992" s="15"/>
      <c r="Z992" s="15"/>
      <c r="AA992" s="15"/>
      <c r="AB992" s="15"/>
      <c r="AC992" s="15"/>
      <c r="AD992" s="15"/>
      <c r="AE992" s="15"/>
      <c r="AT992" s="255" t="s">
        <v>142</v>
      </c>
      <c r="AU992" s="255" t="s">
        <v>81</v>
      </c>
      <c r="AV992" s="15" t="s">
        <v>87</v>
      </c>
      <c r="AW992" s="15" t="s">
        <v>33</v>
      </c>
      <c r="AX992" s="15" t="s">
        <v>77</v>
      </c>
      <c r="AY992" s="255" t="s">
        <v>132</v>
      </c>
    </row>
    <row r="993" s="2" customFormat="1" ht="33" customHeight="1">
      <c r="A993" s="39"/>
      <c r="B993" s="40"/>
      <c r="C993" s="267" t="s">
        <v>1001</v>
      </c>
      <c r="D993" s="267" t="s">
        <v>540</v>
      </c>
      <c r="E993" s="268" t="s">
        <v>1002</v>
      </c>
      <c r="F993" s="269" t="s">
        <v>1003</v>
      </c>
      <c r="G993" s="270" t="s">
        <v>155</v>
      </c>
      <c r="H993" s="271">
        <v>36.728999999999999</v>
      </c>
      <c r="I993" s="272"/>
      <c r="J993" s="273">
        <f>ROUND(I993*H993,2)</f>
        <v>0</v>
      </c>
      <c r="K993" s="269" t="s">
        <v>138</v>
      </c>
      <c r="L993" s="274"/>
      <c r="M993" s="275" t="s">
        <v>19</v>
      </c>
      <c r="N993" s="276" t="s">
        <v>43</v>
      </c>
      <c r="O993" s="85"/>
      <c r="P993" s="214">
        <f>O993*H993</f>
        <v>0</v>
      </c>
      <c r="Q993" s="214">
        <v>0.019199999999999998</v>
      </c>
      <c r="R993" s="214">
        <f>Q993*H993</f>
        <v>0.70519679999999996</v>
      </c>
      <c r="S993" s="214">
        <v>0</v>
      </c>
      <c r="T993" s="215">
        <f>S993*H993</f>
        <v>0</v>
      </c>
      <c r="U993" s="39"/>
      <c r="V993" s="39"/>
      <c r="W993" s="39"/>
      <c r="X993" s="39"/>
      <c r="Y993" s="39"/>
      <c r="Z993" s="39"/>
      <c r="AA993" s="39"/>
      <c r="AB993" s="39"/>
      <c r="AC993" s="39"/>
      <c r="AD993" s="39"/>
      <c r="AE993" s="39"/>
      <c r="AR993" s="216" t="s">
        <v>452</v>
      </c>
      <c r="AT993" s="216" t="s">
        <v>540</v>
      </c>
      <c r="AU993" s="216" t="s">
        <v>81</v>
      </c>
      <c r="AY993" s="18" t="s">
        <v>132</v>
      </c>
      <c r="BE993" s="217">
        <f>IF(N993="základní",J993,0)</f>
        <v>0</v>
      </c>
      <c r="BF993" s="217">
        <f>IF(N993="snížená",J993,0)</f>
        <v>0</v>
      </c>
      <c r="BG993" s="217">
        <f>IF(N993="zákl. přenesená",J993,0)</f>
        <v>0</v>
      </c>
      <c r="BH993" s="217">
        <f>IF(N993="sníž. přenesená",J993,0)</f>
        <v>0</v>
      </c>
      <c r="BI993" s="217">
        <f>IF(N993="nulová",J993,0)</f>
        <v>0</v>
      </c>
      <c r="BJ993" s="18" t="s">
        <v>77</v>
      </c>
      <c r="BK993" s="217">
        <f>ROUND(I993*H993,2)</f>
        <v>0</v>
      </c>
      <c r="BL993" s="18" t="s">
        <v>333</v>
      </c>
      <c r="BM993" s="216" t="s">
        <v>1004</v>
      </c>
    </row>
    <row r="994" s="14" customFormat="1">
      <c r="A994" s="14"/>
      <c r="B994" s="234"/>
      <c r="C994" s="235"/>
      <c r="D994" s="225" t="s">
        <v>142</v>
      </c>
      <c r="E994" s="236" t="s">
        <v>19</v>
      </c>
      <c r="F994" s="237" t="s">
        <v>1005</v>
      </c>
      <c r="G994" s="235"/>
      <c r="H994" s="238">
        <v>36.728999999999999</v>
      </c>
      <c r="I994" s="239"/>
      <c r="J994" s="235"/>
      <c r="K994" s="235"/>
      <c r="L994" s="240"/>
      <c r="M994" s="241"/>
      <c r="N994" s="242"/>
      <c r="O994" s="242"/>
      <c r="P994" s="242"/>
      <c r="Q994" s="242"/>
      <c r="R994" s="242"/>
      <c r="S994" s="242"/>
      <c r="T994" s="243"/>
      <c r="U994" s="14"/>
      <c r="V994" s="14"/>
      <c r="W994" s="14"/>
      <c r="X994" s="14"/>
      <c r="Y994" s="14"/>
      <c r="Z994" s="14"/>
      <c r="AA994" s="14"/>
      <c r="AB994" s="14"/>
      <c r="AC994" s="14"/>
      <c r="AD994" s="14"/>
      <c r="AE994" s="14"/>
      <c r="AT994" s="244" t="s">
        <v>142</v>
      </c>
      <c r="AU994" s="244" t="s">
        <v>81</v>
      </c>
      <c r="AV994" s="14" t="s">
        <v>81</v>
      </c>
      <c r="AW994" s="14" t="s">
        <v>33</v>
      </c>
      <c r="AX994" s="14" t="s">
        <v>72</v>
      </c>
      <c r="AY994" s="244" t="s">
        <v>132</v>
      </c>
    </row>
    <row r="995" s="15" customFormat="1">
      <c r="A995" s="15"/>
      <c r="B995" s="245"/>
      <c r="C995" s="246"/>
      <c r="D995" s="225" t="s">
        <v>142</v>
      </c>
      <c r="E995" s="247" t="s">
        <v>19</v>
      </c>
      <c r="F995" s="248" t="s">
        <v>152</v>
      </c>
      <c r="G995" s="246"/>
      <c r="H995" s="249">
        <v>36.728999999999999</v>
      </c>
      <c r="I995" s="250"/>
      <c r="J995" s="246"/>
      <c r="K995" s="246"/>
      <c r="L995" s="251"/>
      <c r="M995" s="252"/>
      <c r="N995" s="253"/>
      <c r="O995" s="253"/>
      <c r="P995" s="253"/>
      <c r="Q995" s="253"/>
      <c r="R995" s="253"/>
      <c r="S995" s="253"/>
      <c r="T995" s="254"/>
      <c r="U995" s="15"/>
      <c r="V995" s="15"/>
      <c r="W995" s="15"/>
      <c r="X995" s="15"/>
      <c r="Y995" s="15"/>
      <c r="Z995" s="15"/>
      <c r="AA995" s="15"/>
      <c r="AB995" s="15"/>
      <c r="AC995" s="15"/>
      <c r="AD995" s="15"/>
      <c r="AE995" s="15"/>
      <c r="AT995" s="255" t="s">
        <v>142</v>
      </c>
      <c r="AU995" s="255" t="s">
        <v>81</v>
      </c>
      <c r="AV995" s="15" t="s">
        <v>87</v>
      </c>
      <c r="AW995" s="15" t="s">
        <v>33</v>
      </c>
      <c r="AX995" s="15" t="s">
        <v>77</v>
      </c>
      <c r="AY995" s="255" t="s">
        <v>132</v>
      </c>
    </row>
    <row r="996" s="2" customFormat="1" ht="37.8" customHeight="1">
      <c r="A996" s="39"/>
      <c r="B996" s="40"/>
      <c r="C996" s="205" t="s">
        <v>1006</v>
      </c>
      <c r="D996" s="205" t="s">
        <v>134</v>
      </c>
      <c r="E996" s="206" t="s">
        <v>1007</v>
      </c>
      <c r="F996" s="207" t="s">
        <v>1008</v>
      </c>
      <c r="G996" s="208" t="s">
        <v>155</v>
      </c>
      <c r="H996" s="209">
        <v>492.24900000000002</v>
      </c>
      <c r="I996" s="210"/>
      <c r="J996" s="211">
        <f>ROUND(I996*H996,2)</f>
        <v>0</v>
      </c>
      <c r="K996" s="207" t="s">
        <v>138</v>
      </c>
      <c r="L996" s="45"/>
      <c r="M996" s="212" t="s">
        <v>19</v>
      </c>
      <c r="N996" s="213" t="s">
        <v>43</v>
      </c>
      <c r="O996" s="85"/>
      <c r="P996" s="214">
        <f>O996*H996</f>
        <v>0</v>
      </c>
      <c r="Q996" s="214">
        <v>0.0063</v>
      </c>
      <c r="R996" s="214">
        <f>Q996*H996</f>
        <v>3.1011687000000001</v>
      </c>
      <c r="S996" s="214">
        <v>0</v>
      </c>
      <c r="T996" s="215">
        <f>S996*H996</f>
        <v>0</v>
      </c>
      <c r="U996" s="39"/>
      <c r="V996" s="39"/>
      <c r="W996" s="39"/>
      <c r="X996" s="39"/>
      <c r="Y996" s="39"/>
      <c r="Z996" s="39"/>
      <c r="AA996" s="39"/>
      <c r="AB996" s="39"/>
      <c r="AC996" s="39"/>
      <c r="AD996" s="39"/>
      <c r="AE996" s="39"/>
      <c r="AR996" s="216" t="s">
        <v>333</v>
      </c>
      <c r="AT996" s="216" t="s">
        <v>134</v>
      </c>
      <c r="AU996" s="216" t="s">
        <v>81</v>
      </c>
      <c r="AY996" s="18" t="s">
        <v>132</v>
      </c>
      <c r="BE996" s="217">
        <f>IF(N996="základní",J996,0)</f>
        <v>0</v>
      </c>
      <c r="BF996" s="217">
        <f>IF(N996="snížená",J996,0)</f>
        <v>0</v>
      </c>
      <c r="BG996" s="217">
        <f>IF(N996="zákl. přenesená",J996,0)</f>
        <v>0</v>
      </c>
      <c r="BH996" s="217">
        <f>IF(N996="sníž. přenesená",J996,0)</f>
        <v>0</v>
      </c>
      <c r="BI996" s="217">
        <f>IF(N996="nulová",J996,0)</f>
        <v>0</v>
      </c>
      <c r="BJ996" s="18" t="s">
        <v>77</v>
      </c>
      <c r="BK996" s="217">
        <f>ROUND(I996*H996,2)</f>
        <v>0</v>
      </c>
      <c r="BL996" s="18" t="s">
        <v>333</v>
      </c>
      <c r="BM996" s="216" t="s">
        <v>1009</v>
      </c>
    </row>
    <row r="997" s="2" customFormat="1">
      <c r="A997" s="39"/>
      <c r="B997" s="40"/>
      <c r="C997" s="41"/>
      <c r="D997" s="218" t="s">
        <v>140</v>
      </c>
      <c r="E997" s="41"/>
      <c r="F997" s="219" t="s">
        <v>1010</v>
      </c>
      <c r="G997" s="41"/>
      <c r="H997" s="41"/>
      <c r="I997" s="220"/>
      <c r="J997" s="41"/>
      <c r="K997" s="41"/>
      <c r="L997" s="45"/>
      <c r="M997" s="221"/>
      <c r="N997" s="222"/>
      <c r="O997" s="85"/>
      <c r="P997" s="85"/>
      <c r="Q997" s="85"/>
      <c r="R997" s="85"/>
      <c r="S997" s="85"/>
      <c r="T997" s="86"/>
      <c r="U997" s="39"/>
      <c r="V997" s="39"/>
      <c r="W997" s="39"/>
      <c r="X997" s="39"/>
      <c r="Y997" s="39"/>
      <c r="Z997" s="39"/>
      <c r="AA997" s="39"/>
      <c r="AB997" s="39"/>
      <c r="AC997" s="39"/>
      <c r="AD997" s="39"/>
      <c r="AE997" s="39"/>
      <c r="AT997" s="18" t="s">
        <v>140</v>
      </c>
      <c r="AU997" s="18" t="s">
        <v>81</v>
      </c>
    </row>
    <row r="998" s="14" customFormat="1">
      <c r="A998" s="14"/>
      <c r="B998" s="234"/>
      <c r="C998" s="235"/>
      <c r="D998" s="225" t="s">
        <v>142</v>
      </c>
      <c r="E998" s="236" t="s">
        <v>19</v>
      </c>
      <c r="F998" s="237" t="s">
        <v>1011</v>
      </c>
      <c r="G998" s="235"/>
      <c r="H998" s="238">
        <v>492.24900000000002</v>
      </c>
      <c r="I998" s="239"/>
      <c r="J998" s="235"/>
      <c r="K998" s="235"/>
      <c r="L998" s="240"/>
      <c r="M998" s="241"/>
      <c r="N998" s="242"/>
      <c r="O998" s="242"/>
      <c r="P998" s="242"/>
      <c r="Q998" s="242"/>
      <c r="R998" s="242"/>
      <c r="S998" s="242"/>
      <c r="T998" s="243"/>
      <c r="U998" s="14"/>
      <c r="V998" s="14"/>
      <c r="W998" s="14"/>
      <c r="X998" s="14"/>
      <c r="Y998" s="14"/>
      <c r="Z998" s="14"/>
      <c r="AA998" s="14"/>
      <c r="AB998" s="14"/>
      <c r="AC998" s="14"/>
      <c r="AD998" s="14"/>
      <c r="AE998" s="14"/>
      <c r="AT998" s="244" t="s">
        <v>142</v>
      </c>
      <c r="AU998" s="244" t="s">
        <v>81</v>
      </c>
      <c r="AV998" s="14" t="s">
        <v>81</v>
      </c>
      <c r="AW998" s="14" t="s">
        <v>33</v>
      </c>
      <c r="AX998" s="14" t="s">
        <v>72</v>
      </c>
      <c r="AY998" s="244" t="s">
        <v>132</v>
      </c>
    </row>
    <row r="999" s="15" customFormat="1">
      <c r="A999" s="15"/>
      <c r="B999" s="245"/>
      <c r="C999" s="246"/>
      <c r="D999" s="225" t="s">
        <v>142</v>
      </c>
      <c r="E999" s="247" t="s">
        <v>19</v>
      </c>
      <c r="F999" s="248" t="s">
        <v>152</v>
      </c>
      <c r="G999" s="246"/>
      <c r="H999" s="249">
        <v>492.24900000000002</v>
      </c>
      <c r="I999" s="250"/>
      <c r="J999" s="246"/>
      <c r="K999" s="246"/>
      <c r="L999" s="251"/>
      <c r="M999" s="252"/>
      <c r="N999" s="253"/>
      <c r="O999" s="253"/>
      <c r="P999" s="253"/>
      <c r="Q999" s="253"/>
      <c r="R999" s="253"/>
      <c r="S999" s="253"/>
      <c r="T999" s="254"/>
      <c r="U999" s="15"/>
      <c r="V999" s="15"/>
      <c r="W999" s="15"/>
      <c r="X999" s="15"/>
      <c r="Y999" s="15"/>
      <c r="Z999" s="15"/>
      <c r="AA999" s="15"/>
      <c r="AB999" s="15"/>
      <c r="AC999" s="15"/>
      <c r="AD999" s="15"/>
      <c r="AE999" s="15"/>
      <c r="AT999" s="255" t="s">
        <v>142</v>
      </c>
      <c r="AU999" s="255" t="s">
        <v>81</v>
      </c>
      <c r="AV999" s="15" t="s">
        <v>87</v>
      </c>
      <c r="AW999" s="15" t="s">
        <v>33</v>
      </c>
      <c r="AX999" s="15" t="s">
        <v>77</v>
      </c>
      <c r="AY999" s="255" t="s">
        <v>132</v>
      </c>
    </row>
    <row r="1000" s="2" customFormat="1" ht="33" customHeight="1">
      <c r="A1000" s="39"/>
      <c r="B1000" s="40"/>
      <c r="C1000" s="267" t="s">
        <v>1012</v>
      </c>
      <c r="D1000" s="267" t="s">
        <v>540</v>
      </c>
      <c r="E1000" s="268" t="s">
        <v>1002</v>
      </c>
      <c r="F1000" s="269" t="s">
        <v>1003</v>
      </c>
      <c r="G1000" s="270" t="s">
        <v>155</v>
      </c>
      <c r="H1000" s="271">
        <v>541.47400000000005</v>
      </c>
      <c r="I1000" s="272"/>
      <c r="J1000" s="273">
        <f>ROUND(I1000*H1000,2)</f>
        <v>0</v>
      </c>
      <c r="K1000" s="269" t="s">
        <v>138</v>
      </c>
      <c r="L1000" s="274"/>
      <c r="M1000" s="275" t="s">
        <v>19</v>
      </c>
      <c r="N1000" s="276" t="s">
        <v>43</v>
      </c>
      <c r="O1000" s="85"/>
      <c r="P1000" s="214">
        <f>O1000*H1000</f>
        <v>0</v>
      </c>
      <c r="Q1000" s="214">
        <v>0.019199999999999998</v>
      </c>
      <c r="R1000" s="214">
        <f>Q1000*H1000</f>
        <v>10.396300800000001</v>
      </c>
      <c r="S1000" s="214">
        <v>0</v>
      </c>
      <c r="T1000" s="215">
        <f>S1000*H1000</f>
        <v>0</v>
      </c>
      <c r="U1000" s="39"/>
      <c r="V1000" s="39"/>
      <c r="W1000" s="39"/>
      <c r="X1000" s="39"/>
      <c r="Y1000" s="39"/>
      <c r="Z1000" s="39"/>
      <c r="AA1000" s="39"/>
      <c r="AB1000" s="39"/>
      <c r="AC1000" s="39"/>
      <c r="AD1000" s="39"/>
      <c r="AE1000" s="39"/>
      <c r="AR1000" s="216" t="s">
        <v>452</v>
      </c>
      <c r="AT1000" s="216" t="s">
        <v>540</v>
      </c>
      <c r="AU1000" s="216" t="s">
        <v>81</v>
      </c>
      <c r="AY1000" s="18" t="s">
        <v>132</v>
      </c>
      <c r="BE1000" s="217">
        <f>IF(N1000="základní",J1000,0)</f>
        <v>0</v>
      </c>
      <c r="BF1000" s="217">
        <f>IF(N1000="snížená",J1000,0)</f>
        <v>0</v>
      </c>
      <c r="BG1000" s="217">
        <f>IF(N1000="zákl. přenesená",J1000,0)</f>
        <v>0</v>
      </c>
      <c r="BH1000" s="217">
        <f>IF(N1000="sníž. přenesená",J1000,0)</f>
        <v>0</v>
      </c>
      <c r="BI1000" s="217">
        <f>IF(N1000="nulová",J1000,0)</f>
        <v>0</v>
      </c>
      <c r="BJ1000" s="18" t="s">
        <v>77</v>
      </c>
      <c r="BK1000" s="217">
        <f>ROUND(I1000*H1000,2)</f>
        <v>0</v>
      </c>
      <c r="BL1000" s="18" t="s">
        <v>333</v>
      </c>
      <c r="BM1000" s="216" t="s">
        <v>1013</v>
      </c>
    </row>
    <row r="1001" s="14" customFormat="1">
      <c r="A1001" s="14"/>
      <c r="B1001" s="234"/>
      <c r="C1001" s="235"/>
      <c r="D1001" s="225" t="s">
        <v>142</v>
      </c>
      <c r="E1001" s="236" t="s">
        <v>19</v>
      </c>
      <c r="F1001" s="237" t="s">
        <v>1014</v>
      </c>
      <c r="G1001" s="235"/>
      <c r="H1001" s="238">
        <v>541.47400000000005</v>
      </c>
      <c r="I1001" s="239"/>
      <c r="J1001" s="235"/>
      <c r="K1001" s="235"/>
      <c r="L1001" s="240"/>
      <c r="M1001" s="241"/>
      <c r="N1001" s="242"/>
      <c r="O1001" s="242"/>
      <c r="P1001" s="242"/>
      <c r="Q1001" s="242"/>
      <c r="R1001" s="242"/>
      <c r="S1001" s="242"/>
      <c r="T1001" s="243"/>
      <c r="U1001" s="14"/>
      <c r="V1001" s="14"/>
      <c r="W1001" s="14"/>
      <c r="X1001" s="14"/>
      <c r="Y1001" s="14"/>
      <c r="Z1001" s="14"/>
      <c r="AA1001" s="14"/>
      <c r="AB1001" s="14"/>
      <c r="AC1001" s="14"/>
      <c r="AD1001" s="14"/>
      <c r="AE1001" s="14"/>
      <c r="AT1001" s="244" t="s">
        <v>142</v>
      </c>
      <c r="AU1001" s="244" t="s">
        <v>81</v>
      </c>
      <c r="AV1001" s="14" t="s">
        <v>81</v>
      </c>
      <c r="AW1001" s="14" t="s">
        <v>33</v>
      </c>
      <c r="AX1001" s="14" t="s">
        <v>72</v>
      </c>
      <c r="AY1001" s="244" t="s">
        <v>132</v>
      </c>
    </row>
    <row r="1002" s="15" customFormat="1">
      <c r="A1002" s="15"/>
      <c r="B1002" s="245"/>
      <c r="C1002" s="246"/>
      <c r="D1002" s="225" t="s">
        <v>142</v>
      </c>
      <c r="E1002" s="247" t="s">
        <v>19</v>
      </c>
      <c r="F1002" s="248" t="s">
        <v>152</v>
      </c>
      <c r="G1002" s="246"/>
      <c r="H1002" s="249">
        <v>541.47400000000005</v>
      </c>
      <c r="I1002" s="250"/>
      <c r="J1002" s="246"/>
      <c r="K1002" s="246"/>
      <c r="L1002" s="251"/>
      <c r="M1002" s="252"/>
      <c r="N1002" s="253"/>
      <c r="O1002" s="253"/>
      <c r="P1002" s="253"/>
      <c r="Q1002" s="253"/>
      <c r="R1002" s="253"/>
      <c r="S1002" s="253"/>
      <c r="T1002" s="254"/>
      <c r="U1002" s="15"/>
      <c r="V1002" s="15"/>
      <c r="W1002" s="15"/>
      <c r="X1002" s="15"/>
      <c r="Y1002" s="15"/>
      <c r="Z1002" s="15"/>
      <c r="AA1002" s="15"/>
      <c r="AB1002" s="15"/>
      <c r="AC1002" s="15"/>
      <c r="AD1002" s="15"/>
      <c r="AE1002" s="15"/>
      <c r="AT1002" s="255" t="s">
        <v>142</v>
      </c>
      <c r="AU1002" s="255" t="s">
        <v>81</v>
      </c>
      <c r="AV1002" s="15" t="s">
        <v>87</v>
      </c>
      <c r="AW1002" s="15" t="s">
        <v>33</v>
      </c>
      <c r="AX1002" s="15" t="s">
        <v>77</v>
      </c>
      <c r="AY1002" s="255" t="s">
        <v>132</v>
      </c>
    </row>
    <row r="1003" s="2" customFormat="1" ht="49.05" customHeight="1">
      <c r="A1003" s="39"/>
      <c r="B1003" s="40"/>
      <c r="C1003" s="205" t="s">
        <v>1015</v>
      </c>
      <c r="D1003" s="205" t="s">
        <v>134</v>
      </c>
      <c r="E1003" s="206" t="s">
        <v>1016</v>
      </c>
      <c r="F1003" s="207" t="s">
        <v>1017</v>
      </c>
      <c r="G1003" s="208" t="s">
        <v>155</v>
      </c>
      <c r="H1003" s="209">
        <v>34.161000000000001</v>
      </c>
      <c r="I1003" s="210"/>
      <c r="J1003" s="211">
        <f>ROUND(I1003*H1003,2)</f>
        <v>0</v>
      </c>
      <c r="K1003" s="207" t="s">
        <v>138</v>
      </c>
      <c r="L1003" s="45"/>
      <c r="M1003" s="212" t="s">
        <v>19</v>
      </c>
      <c r="N1003" s="213" t="s">
        <v>43</v>
      </c>
      <c r="O1003" s="85"/>
      <c r="P1003" s="214">
        <f>O1003*H1003</f>
        <v>0</v>
      </c>
      <c r="Q1003" s="214">
        <v>0.0068900000000000003</v>
      </c>
      <c r="R1003" s="214">
        <f>Q1003*H1003</f>
        <v>0.23536929000000001</v>
      </c>
      <c r="S1003" s="214">
        <v>0</v>
      </c>
      <c r="T1003" s="215">
        <f>S1003*H1003</f>
        <v>0</v>
      </c>
      <c r="U1003" s="39"/>
      <c r="V1003" s="39"/>
      <c r="W1003" s="39"/>
      <c r="X1003" s="39"/>
      <c r="Y1003" s="39"/>
      <c r="Z1003" s="39"/>
      <c r="AA1003" s="39"/>
      <c r="AB1003" s="39"/>
      <c r="AC1003" s="39"/>
      <c r="AD1003" s="39"/>
      <c r="AE1003" s="39"/>
      <c r="AR1003" s="216" t="s">
        <v>333</v>
      </c>
      <c r="AT1003" s="216" t="s">
        <v>134</v>
      </c>
      <c r="AU1003" s="216" t="s">
        <v>81</v>
      </c>
      <c r="AY1003" s="18" t="s">
        <v>132</v>
      </c>
      <c r="BE1003" s="217">
        <f>IF(N1003="základní",J1003,0)</f>
        <v>0</v>
      </c>
      <c r="BF1003" s="217">
        <f>IF(N1003="snížená",J1003,0)</f>
        <v>0</v>
      </c>
      <c r="BG1003" s="217">
        <f>IF(N1003="zákl. přenesená",J1003,0)</f>
        <v>0</v>
      </c>
      <c r="BH1003" s="217">
        <f>IF(N1003="sníž. přenesená",J1003,0)</f>
        <v>0</v>
      </c>
      <c r="BI1003" s="217">
        <f>IF(N1003="nulová",J1003,0)</f>
        <v>0</v>
      </c>
      <c r="BJ1003" s="18" t="s">
        <v>77</v>
      </c>
      <c r="BK1003" s="217">
        <f>ROUND(I1003*H1003,2)</f>
        <v>0</v>
      </c>
      <c r="BL1003" s="18" t="s">
        <v>333</v>
      </c>
      <c r="BM1003" s="216" t="s">
        <v>1018</v>
      </c>
    </row>
    <row r="1004" s="2" customFormat="1">
      <c r="A1004" s="39"/>
      <c r="B1004" s="40"/>
      <c r="C1004" s="41"/>
      <c r="D1004" s="218" t="s">
        <v>140</v>
      </c>
      <c r="E1004" s="41"/>
      <c r="F1004" s="219" t="s">
        <v>1019</v>
      </c>
      <c r="G1004" s="41"/>
      <c r="H1004" s="41"/>
      <c r="I1004" s="220"/>
      <c r="J1004" s="41"/>
      <c r="K1004" s="41"/>
      <c r="L1004" s="45"/>
      <c r="M1004" s="221"/>
      <c r="N1004" s="222"/>
      <c r="O1004" s="85"/>
      <c r="P1004" s="85"/>
      <c r="Q1004" s="85"/>
      <c r="R1004" s="85"/>
      <c r="S1004" s="85"/>
      <c r="T1004" s="86"/>
      <c r="U1004" s="39"/>
      <c r="V1004" s="39"/>
      <c r="W1004" s="39"/>
      <c r="X1004" s="39"/>
      <c r="Y1004" s="39"/>
      <c r="Z1004" s="39"/>
      <c r="AA1004" s="39"/>
      <c r="AB1004" s="39"/>
      <c r="AC1004" s="39"/>
      <c r="AD1004" s="39"/>
      <c r="AE1004" s="39"/>
      <c r="AT1004" s="18" t="s">
        <v>140</v>
      </c>
      <c r="AU1004" s="18" t="s">
        <v>81</v>
      </c>
    </row>
    <row r="1005" s="13" customFormat="1">
      <c r="A1005" s="13"/>
      <c r="B1005" s="223"/>
      <c r="C1005" s="224"/>
      <c r="D1005" s="225" t="s">
        <v>142</v>
      </c>
      <c r="E1005" s="226" t="s">
        <v>19</v>
      </c>
      <c r="F1005" s="227" t="s">
        <v>160</v>
      </c>
      <c r="G1005" s="224"/>
      <c r="H1005" s="226" t="s">
        <v>19</v>
      </c>
      <c r="I1005" s="228"/>
      <c r="J1005" s="224"/>
      <c r="K1005" s="224"/>
      <c r="L1005" s="229"/>
      <c r="M1005" s="230"/>
      <c r="N1005" s="231"/>
      <c r="O1005" s="231"/>
      <c r="P1005" s="231"/>
      <c r="Q1005" s="231"/>
      <c r="R1005" s="231"/>
      <c r="S1005" s="231"/>
      <c r="T1005" s="232"/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T1005" s="233" t="s">
        <v>142</v>
      </c>
      <c r="AU1005" s="233" t="s">
        <v>81</v>
      </c>
      <c r="AV1005" s="13" t="s">
        <v>77</v>
      </c>
      <c r="AW1005" s="13" t="s">
        <v>33</v>
      </c>
      <c r="AX1005" s="13" t="s">
        <v>72</v>
      </c>
      <c r="AY1005" s="233" t="s">
        <v>132</v>
      </c>
    </row>
    <row r="1006" s="14" customFormat="1">
      <c r="A1006" s="14"/>
      <c r="B1006" s="234"/>
      <c r="C1006" s="235"/>
      <c r="D1006" s="225" t="s">
        <v>142</v>
      </c>
      <c r="E1006" s="236" t="s">
        <v>19</v>
      </c>
      <c r="F1006" s="237" t="s">
        <v>349</v>
      </c>
      <c r="G1006" s="235"/>
      <c r="H1006" s="238">
        <v>36.659999999999997</v>
      </c>
      <c r="I1006" s="239"/>
      <c r="J1006" s="235"/>
      <c r="K1006" s="235"/>
      <c r="L1006" s="240"/>
      <c r="M1006" s="241"/>
      <c r="N1006" s="242"/>
      <c r="O1006" s="242"/>
      <c r="P1006" s="242"/>
      <c r="Q1006" s="242"/>
      <c r="R1006" s="242"/>
      <c r="S1006" s="242"/>
      <c r="T1006" s="243"/>
      <c r="U1006" s="14"/>
      <c r="V1006" s="14"/>
      <c r="W1006" s="14"/>
      <c r="X1006" s="14"/>
      <c r="Y1006" s="14"/>
      <c r="Z1006" s="14"/>
      <c r="AA1006" s="14"/>
      <c r="AB1006" s="14"/>
      <c r="AC1006" s="14"/>
      <c r="AD1006" s="14"/>
      <c r="AE1006" s="14"/>
      <c r="AT1006" s="244" t="s">
        <v>142</v>
      </c>
      <c r="AU1006" s="244" t="s">
        <v>81</v>
      </c>
      <c r="AV1006" s="14" t="s">
        <v>81</v>
      </c>
      <c r="AW1006" s="14" t="s">
        <v>33</v>
      </c>
      <c r="AX1006" s="14" t="s">
        <v>72</v>
      </c>
      <c r="AY1006" s="244" t="s">
        <v>132</v>
      </c>
    </row>
    <row r="1007" s="13" customFormat="1">
      <c r="A1007" s="13"/>
      <c r="B1007" s="223"/>
      <c r="C1007" s="224"/>
      <c r="D1007" s="225" t="s">
        <v>142</v>
      </c>
      <c r="E1007" s="226" t="s">
        <v>19</v>
      </c>
      <c r="F1007" s="227" t="s">
        <v>1020</v>
      </c>
      <c r="G1007" s="224"/>
      <c r="H1007" s="226" t="s">
        <v>19</v>
      </c>
      <c r="I1007" s="228"/>
      <c r="J1007" s="224"/>
      <c r="K1007" s="224"/>
      <c r="L1007" s="229"/>
      <c r="M1007" s="230"/>
      <c r="N1007" s="231"/>
      <c r="O1007" s="231"/>
      <c r="P1007" s="231"/>
      <c r="Q1007" s="231"/>
      <c r="R1007" s="231"/>
      <c r="S1007" s="231"/>
      <c r="T1007" s="232"/>
      <c r="U1007" s="13"/>
      <c r="V1007" s="13"/>
      <c r="W1007" s="13"/>
      <c r="X1007" s="13"/>
      <c r="Y1007" s="13"/>
      <c r="Z1007" s="13"/>
      <c r="AA1007" s="13"/>
      <c r="AB1007" s="13"/>
      <c r="AC1007" s="13"/>
      <c r="AD1007" s="13"/>
      <c r="AE1007" s="13"/>
      <c r="AT1007" s="233" t="s">
        <v>142</v>
      </c>
      <c r="AU1007" s="233" t="s">
        <v>81</v>
      </c>
      <c r="AV1007" s="13" t="s">
        <v>77</v>
      </c>
      <c r="AW1007" s="13" t="s">
        <v>33</v>
      </c>
      <c r="AX1007" s="13" t="s">
        <v>72</v>
      </c>
      <c r="AY1007" s="233" t="s">
        <v>132</v>
      </c>
    </row>
    <row r="1008" s="14" customFormat="1">
      <c r="A1008" s="14"/>
      <c r="B1008" s="234"/>
      <c r="C1008" s="235"/>
      <c r="D1008" s="225" t="s">
        <v>142</v>
      </c>
      <c r="E1008" s="236" t="s">
        <v>19</v>
      </c>
      <c r="F1008" s="237" t="s">
        <v>986</v>
      </c>
      <c r="G1008" s="235"/>
      <c r="H1008" s="238">
        <v>-2.4990000000000001</v>
      </c>
      <c r="I1008" s="239"/>
      <c r="J1008" s="235"/>
      <c r="K1008" s="235"/>
      <c r="L1008" s="240"/>
      <c r="M1008" s="241"/>
      <c r="N1008" s="242"/>
      <c r="O1008" s="242"/>
      <c r="P1008" s="242"/>
      <c r="Q1008" s="242"/>
      <c r="R1008" s="242"/>
      <c r="S1008" s="242"/>
      <c r="T1008" s="243"/>
      <c r="U1008" s="14"/>
      <c r="V1008" s="14"/>
      <c r="W1008" s="14"/>
      <c r="X1008" s="14"/>
      <c r="Y1008" s="14"/>
      <c r="Z1008" s="14"/>
      <c r="AA1008" s="14"/>
      <c r="AB1008" s="14"/>
      <c r="AC1008" s="14"/>
      <c r="AD1008" s="14"/>
      <c r="AE1008" s="14"/>
      <c r="AT1008" s="244" t="s">
        <v>142</v>
      </c>
      <c r="AU1008" s="244" t="s">
        <v>81</v>
      </c>
      <c r="AV1008" s="14" t="s">
        <v>81</v>
      </c>
      <c r="AW1008" s="14" t="s">
        <v>33</v>
      </c>
      <c r="AX1008" s="14" t="s">
        <v>72</v>
      </c>
      <c r="AY1008" s="244" t="s">
        <v>132</v>
      </c>
    </row>
    <row r="1009" s="15" customFormat="1">
      <c r="A1009" s="15"/>
      <c r="B1009" s="245"/>
      <c r="C1009" s="246"/>
      <c r="D1009" s="225" t="s">
        <v>142</v>
      </c>
      <c r="E1009" s="247" t="s">
        <v>19</v>
      </c>
      <c r="F1009" s="248" t="s">
        <v>152</v>
      </c>
      <c r="G1009" s="246"/>
      <c r="H1009" s="249">
        <v>34.161000000000001</v>
      </c>
      <c r="I1009" s="250"/>
      <c r="J1009" s="246"/>
      <c r="K1009" s="246"/>
      <c r="L1009" s="251"/>
      <c r="M1009" s="252"/>
      <c r="N1009" s="253"/>
      <c r="O1009" s="253"/>
      <c r="P1009" s="253"/>
      <c r="Q1009" s="253"/>
      <c r="R1009" s="253"/>
      <c r="S1009" s="253"/>
      <c r="T1009" s="254"/>
      <c r="U1009" s="15"/>
      <c r="V1009" s="15"/>
      <c r="W1009" s="15"/>
      <c r="X1009" s="15"/>
      <c r="Y1009" s="15"/>
      <c r="Z1009" s="15"/>
      <c r="AA1009" s="15"/>
      <c r="AB1009" s="15"/>
      <c r="AC1009" s="15"/>
      <c r="AD1009" s="15"/>
      <c r="AE1009" s="15"/>
      <c r="AT1009" s="255" t="s">
        <v>142</v>
      </c>
      <c r="AU1009" s="255" t="s">
        <v>81</v>
      </c>
      <c r="AV1009" s="15" t="s">
        <v>87</v>
      </c>
      <c r="AW1009" s="15" t="s">
        <v>33</v>
      </c>
      <c r="AX1009" s="15" t="s">
        <v>77</v>
      </c>
      <c r="AY1009" s="255" t="s">
        <v>132</v>
      </c>
    </row>
    <row r="1010" s="2" customFormat="1" ht="37.8" customHeight="1">
      <c r="A1010" s="39"/>
      <c r="B1010" s="40"/>
      <c r="C1010" s="267" t="s">
        <v>1021</v>
      </c>
      <c r="D1010" s="267" t="s">
        <v>540</v>
      </c>
      <c r="E1010" s="268" t="s">
        <v>1022</v>
      </c>
      <c r="F1010" s="269" t="s">
        <v>1023</v>
      </c>
      <c r="G1010" s="270" t="s">
        <v>155</v>
      </c>
      <c r="H1010" s="271">
        <v>41.335000000000001</v>
      </c>
      <c r="I1010" s="272"/>
      <c r="J1010" s="273">
        <f>ROUND(I1010*H1010,2)</f>
        <v>0</v>
      </c>
      <c r="K1010" s="269" t="s">
        <v>138</v>
      </c>
      <c r="L1010" s="274"/>
      <c r="M1010" s="275" t="s">
        <v>19</v>
      </c>
      <c r="N1010" s="276" t="s">
        <v>43</v>
      </c>
      <c r="O1010" s="85"/>
      <c r="P1010" s="214">
        <f>O1010*H1010</f>
        <v>0</v>
      </c>
      <c r="Q1010" s="214">
        <v>0.019199999999999998</v>
      </c>
      <c r="R1010" s="214">
        <f>Q1010*H1010</f>
        <v>0.79363199999999989</v>
      </c>
      <c r="S1010" s="214">
        <v>0</v>
      </c>
      <c r="T1010" s="215">
        <f>S1010*H1010</f>
        <v>0</v>
      </c>
      <c r="U1010" s="39"/>
      <c r="V1010" s="39"/>
      <c r="W1010" s="39"/>
      <c r="X1010" s="39"/>
      <c r="Y1010" s="39"/>
      <c r="Z1010" s="39"/>
      <c r="AA1010" s="39"/>
      <c r="AB1010" s="39"/>
      <c r="AC1010" s="39"/>
      <c r="AD1010" s="39"/>
      <c r="AE1010" s="39"/>
      <c r="AR1010" s="216" t="s">
        <v>452</v>
      </c>
      <c r="AT1010" s="216" t="s">
        <v>540</v>
      </c>
      <c r="AU1010" s="216" t="s">
        <v>81</v>
      </c>
      <c r="AY1010" s="18" t="s">
        <v>132</v>
      </c>
      <c r="BE1010" s="217">
        <f>IF(N1010="základní",J1010,0)</f>
        <v>0</v>
      </c>
      <c r="BF1010" s="217">
        <f>IF(N1010="snížená",J1010,0)</f>
        <v>0</v>
      </c>
      <c r="BG1010" s="217">
        <f>IF(N1010="zákl. přenesená",J1010,0)</f>
        <v>0</v>
      </c>
      <c r="BH1010" s="217">
        <f>IF(N1010="sníž. přenesená",J1010,0)</f>
        <v>0</v>
      </c>
      <c r="BI1010" s="217">
        <f>IF(N1010="nulová",J1010,0)</f>
        <v>0</v>
      </c>
      <c r="BJ1010" s="18" t="s">
        <v>77</v>
      </c>
      <c r="BK1010" s="217">
        <f>ROUND(I1010*H1010,2)</f>
        <v>0</v>
      </c>
      <c r="BL1010" s="18" t="s">
        <v>333</v>
      </c>
      <c r="BM1010" s="216" t="s">
        <v>1024</v>
      </c>
    </row>
    <row r="1011" s="14" customFormat="1">
      <c r="A1011" s="14"/>
      <c r="B1011" s="234"/>
      <c r="C1011" s="235"/>
      <c r="D1011" s="225" t="s">
        <v>142</v>
      </c>
      <c r="E1011" s="236" t="s">
        <v>19</v>
      </c>
      <c r="F1011" s="237" t="s">
        <v>1025</v>
      </c>
      <c r="G1011" s="235"/>
      <c r="H1011" s="238">
        <v>37.576999999999998</v>
      </c>
      <c r="I1011" s="239"/>
      <c r="J1011" s="235"/>
      <c r="K1011" s="235"/>
      <c r="L1011" s="240"/>
      <c r="M1011" s="241"/>
      <c r="N1011" s="242"/>
      <c r="O1011" s="242"/>
      <c r="P1011" s="242"/>
      <c r="Q1011" s="242"/>
      <c r="R1011" s="242"/>
      <c r="S1011" s="242"/>
      <c r="T1011" s="243"/>
      <c r="U1011" s="14"/>
      <c r="V1011" s="14"/>
      <c r="W1011" s="14"/>
      <c r="X1011" s="14"/>
      <c r="Y1011" s="14"/>
      <c r="Z1011" s="14"/>
      <c r="AA1011" s="14"/>
      <c r="AB1011" s="14"/>
      <c r="AC1011" s="14"/>
      <c r="AD1011" s="14"/>
      <c r="AE1011" s="14"/>
      <c r="AT1011" s="244" t="s">
        <v>142</v>
      </c>
      <c r="AU1011" s="244" t="s">
        <v>81</v>
      </c>
      <c r="AV1011" s="14" t="s">
        <v>81</v>
      </c>
      <c r="AW1011" s="14" t="s">
        <v>33</v>
      </c>
      <c r="AX1011" s="14" t="s">
        <v>72</v>
      </c>
      <c r="AY1011" s="244" t="s">
        <v>132</v>
      </c>
    </row>
    <row r="1012" s="15" customFormat="1">
      <c r="A1012" s="15"/>
      <c r="B1012" s="245"/>
      <c r="C1012" s="246"/>
      <c r="D1012" s="225" t="s">
        <v>142</v>
      </c>
      <c r="E1012" s="247" t="s">
        <v>19</v>
      </c>
      <c r="F1012" s="248" t="s">
        <v>152</v>
      </c>
      <c r="G1012" s="246"/>
      <c r="H1012" s="249">
        <v>37.576999999999998</v>
      </c>
      <c r="I1012" s="250"/>
      <c r="J1012" s="246"/>
      <c r="K1012" s="246"/>
      <c r="L1012" s="251"/>
      <c r="M1012" s="252"/>
      <c r="N1012" s="253"/>
      <c r="O1012" s="253"/>
      <c r="P1012" s="253"/>
      <c r="Q1012" s="253"/>
      <c r="R1012" s="253"/>
      <c r="S1012" s="253"/>
      <c r="T1012" s="254"/>
      <c r="U1012" s="15"/>
      <c r="V1012" s="15"/>
      <c r="W1012" s="15"/>
      <c r="X1012" s="15"/>
      <c r="Y1012" s="15"/>
      <c r="Z1012" s="15"/>
      <c r="AA1012" s="15"/>
      <c r="AB1012" s="15"/>
      <c r="AC1012" s="15"/>
      <c r="AD1012" s="15"/>
      <c r="AE1012" s="15"/>
      <c r="AT1012" s="255" t="s">
        <v>142</v>
      </c>
      <c r="AU1012" s="255" t="s">
        <v>81</v>
      </c>
      <c r="AV1012" s="15" t="s">
        <v>87</v>
      </c>
      <c r="AW1012" s="15" t="s">
        <v>33</v>
      </c>
      <c r="AX1012" s="15" t="s">
        <v>77</v>
      </c>
      <c r="AY1012" s="255" t="s">
        <v>132</v>
      </c>
    </row>
    <row r="1013" s="14" customFormat="1">
      <c r="A1013" s="14"/>
      <c r="B1013" s="234"/>
      <c r="C1013" s="235"/>
      <c r="D1013" s="225" t="s">
        <v>142</v>
      </c>
      <c r="E1013" s="235"/>
      <c r="F1013" s="237" t="s">
        <v>1026</v>
      </c>
      <c r="G1013" s="235"/>
      <c r="H1013" s="238">
        <v>41.335000000000001</v>
      </c>
      <c r="I1013" s="239"/>
      <c r="J1013" s="235"/>
      <c r="K1013" s="235"/>
      <c r="L1013" s="240"/>
      <c r="M1013" s="241"/>
      <c r="N1013" s="242"/>
      <c r="O1013" s="242"/>
      <c r="P1013" s="242"/>
      <c r="Q1013" s="242"/>
      <c r="R1013" s="242"/>
      <c r="S1013" s="242"/>
      <c r="T1013" s="243"/>
      <c r="U1013" s="14"/>
      <c r="V1013" s="14"/>
      <c r="W1013" s="14"/>
      <c r="X1013" s="14"/>
      <c r="Y1013" s="14"/>
      <c r="Z1013" s="14"/>
      <c r="AA1013" s="14"/>
      <c r="AB1013" s="14"/>
      <c r="AC1013" s="14"/>
      <c r="AD1013" s="14"/>
      <c r="AE1013" s="14"/>
      <c r="AT1013" s="244" t="s">
        <v>142</v>
      </c>
      <c r="AU1013" s="244" t="s">
        <v>81</v>
      </c>
      <c r="AV1013" s="14" t="s">
        <v>81</v>
      </c>
      <c r="AW1013" s="14" t="s">
        <v>4</v>
      </c>
      <c r="AX1013" s="14" t="s">
        <v>77</v>
      </c>
      <c r="AY1013" s="244" t="s">
        <v>132</v>
      </c>
    </row>
    <row r="1014" s="2" customFormat="1" ht="37.8" customHeight="1">
      <c r="A1014" s="39"/>
      <c r="B1014" s="40"/>
      <c r="C1014" s="205" t="s">
        <v>1027</v>
      </c>
      <c r="D1014" s="205" t="s">
        <v>134</v>
      </c>
      <c r="E1014" s="206" t="s">
        <v>1028</v>
      </c>
      <c r="F1014" s="207" t="s">
        <v>1029</v>
      </c>
      <c r="G1014" s="208" t="s">
        <v>155</v>
      </c>
      <c r="H1014" s="209">
        <v>28.390999999999998</v>
      </c>
      <c r="I1014" s="210"/>
      <c r="J1014" s="211">
        <f>ROUND(I1014*H1014,2)</f>
        <v>0</v>
      </c>
      <c r="K1014" s="207" t="s">
        <v>138</v>
      </c>
      <c r="L1014" s="45"/>
      <c r="M1014" s="212" t="s">
        <v>19</v>
      </c>
      <c r="N1014" s="213" t="s">
        <v>43</v>
      </c>
      <c r="O1014" s="85"/>
      <c r="P1014" s="214">
        <f>O1014*H1014</f>
        <v>0</v>
      </c>
      <c r="Q1014" s="214">
        <v>0</v>
      </c>
      <c r="R1014" s="214">
        <f>Q1014*H1014</f>
        <v>0</v>
      </c>
      <c r="S1014" s="214">
        <v>0</v>
      </c>
      <c r="T1014" s="215">
        <f>S1014*H1014</f>
        <v>0</v>
      </c>
      <c r="U1014" s="39"/>
      <c r="V1014" s="39"/>
      <c r="W1014" s="39"/>
      <c r="X1014" s="39"/>
      <c r="Y1014" s="39"/>
      <c r="Z1014" s="39"/>
      <c r="AA1014" s="39"/>
      <c r="AB1014" s="39"/>
      <c r="AC1014" s="39"/>
      <c r="AD1014" s="39"/>
      <c r="AE1014" s="39"/>
      <c r="AR1014" s="216" t="s">
        <v>333</v>
      </c>
      <c r="AT1014" s="216" t="s">
        <v>134</v>
      </c>
      <c r="AU1014" s="216" t="s">
        <v>81</v>
      </c>
      <c r="AY1014" s="18" t="s">
        <v>132</v>
      </c>
      <c r="BE1014" s="217">
        <f>IF(N1014="základní",J1014,0)</f>
        <v>0</v>
      </c>
      <c r="BF1014" s="217">
        <f>IF(N1014="snížená",J1014,0)</f>
        <v>0</v>
      </c>
      <c r="BG1014" s="217">
        <f>IF(N1014="zákl. přenesená",J1014,0)</f>
        <v>0</v>
      </c>
      <c r="BH1014" s="217">
        <f>IF(N1014="sníž. přenesená",J1014,0)</f>
        <v>0</v>
      </c>
      <c r="BI1014" s="217">
        <f>IF(N1014="nulová",J1014,0)</f>
        <v>0</v>
      </c>
      <c r="BJ1014" s="18" t="s">
        <v>77</v>
      </c>
      <c r="BK1014" s="217">
        <f>ROUND(I1014*H1014,2)</f>
        <v>0</v>
      </c>
      <c r="BL1014" s="18" t="s">
        <v>333</v>
      </c>
      <c r="BM1014" s="216" t="s">
        <v>1030</v>
      </c>
    </row>
    <row r="1015" s="2" customFormat="1">
      <c r="A1015" s="39"/>
      <c r="B1015" s="40"/>
      <c r="C1015" s="41"/>
      <c r="D1015" s="218" t="s">
        <v>140</v>
      </c>
      <c r="E1015" s="41"/>
      <c r="F1015" s="219" t="s">
        <v>1031</v>
      </c>
      <c r="G1015" s="41"/>
      <c r="H1015" s="41"/>
      <c r="I1015" s="220"/>
      <c r="J1015" s="41"/>
      <c r="K1015" s="41"/>
      <c r="L1015" s="45"/>
      <c r="M1015" s="221"/>
      <c r="N1015" s="222"/>
      <c r="O1015" s="85"/>
      <c r="P1015" s="85"/>
      <c r="Q1015" s="85"/>
      <c r="R1015" s="85"/>
      <c r="S1015" s="85"/>
      <c r="T1015" s="86"/>
      <c r="U1015" s="39"/>
      <c r="V1015" s="39"/>
      <c r="W1015" s="39"/>
      <c r="X1015" s="39"/>
      <c r="Y1015" s="39"/>
      <c r="Z1015" s="39"/>
      <c r="AA1015" s="39"/>
      <c r="AB1015" s="39"/>
      <c r="AC1015" s="39"/>
      <c r="AD1015" s="39"/>
      <c r="AE1015" s="39"/>
      <c r="AT1015" s="18" t="s">
        <v>140</v>
      </c>
      <c r="AU1015" s="18" t="s">
        <v>81</v>
      </c>
    </row>
    <row r="1016" s="13" customFormat="1">
      <c r="A1016" s="13"/>
      <c r="B1016" s="223"/>
      <c r="C1016" s="224"/>
      <c r="D1016" s="225" t="s">
        <v>142</v>
      </c>
      <c r="E1016" s="226" t="s">
        <v>19</v>
      </c>
      <c r="F1016" s="227" t="s">
        <v>346</v>
      </c>
      <c r="G1016" s="224"/>
      <c r="H1016" s="226" t="s">
        <v>19</v>
      </c>
      <c r="I1016" s="228"/>
      <c r="J1016" s="224"/>
      <c r="K1016" s="224"/>
      <c r="L1016" s="229"/>
      <c r="M1016" s="230"/>
      <c r="N1016" s="231"/>
      <c r="O1016" s="231"/>
      <c r="P1016" s="231"/>
      <c r="Q1016" s="231"/>
      <c r="R1016" s="231"/>
      <c r="S1016" s="231"/>
      <c r="T1016" s="232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T1016" s="233" t="s">
        <v>142</v>
      </c>
      <c r="AU1016" s="233" t="s">
        <v>81</v>
      </c>
      <c r="AV1016" s="13" t="s">
        <v>77</v>
      </c>
      <c r="AW1016" s="13" t="s">
        <v>33</v>
      </c>
      <c r="AX1016" s="13" t="s">
        <v>72</v>
      </c>
      <c r="AY1016" s="233" t="s">
        <v>132</v>
      </c>
    </row>
    <row r="1017" s="13" customFormat="1">
      <c r="A1017" s="13"/>
      <c r="B1017" s="223"/>
      <c r="C1017" s="224"/>
      <c r="D1017" s="225" t="s">
        <v>142</v>
      </c>
      <c r="E1017" s="226" t="s">
        <v>19</v>
      </c>
      <c r="F1017" s="227" t="s">
        <v>1032</v>
      </c>
      <c r="G1017" s="224"/>
      <c r="H1017" s="226" t="s">
        <v>19</v>
      </c>
      <c r="I1017" s="228"/>
      <c r="J1017" s="224"/>
      <c r="K1017" s="224"/>
      <c r="L1017" s="229"/>
      <c r="M1017" s="230"/>
      <c r="N1017" s="231"/>
      <c r="O1017" s="231"/>
      <c r="P1017" s="231"/>
      <c r="Q1017" s="231"/>
      <c r="R1017" s="231"/>
      <c r="S1017" s="231"/>
      <c r="T1017" s="232"/>
      <c r="U1017" s="13"/>
      <c r="V1017" s="13"/>
      <c r="W1017" s="13"/>
      <c r="X1017" s="13"/>
      <c r="Y1017" s="13"/>
      <c r="Z1017" s="13"/>
      <c r="AA1017" s="13"/>
      <c r="AB1017" s="13"/>
      <c r="AC1017" s="13"/>
      <c r="AD1017" s="13"/>
      <c r="AE1017" s="13"/>
      <c r="AT1017" s="233" t="s">
        <v>142</v>
      </c>
      <c r="AU1017" s="233" t="s">
        <v>81</v>
      </c>
      <c r="AV1017" s="13" t="s">
        <v>77</v>
      </c>
      <c r="AW1017" s="13" t="s">
        <v>33</v>
      </c>
      <c r="AX1017" s="13" t="s">
        <v>72</v>
      </c>
      <c r="AY1017" s="233" t="s">
        <v>132</v>
      </c>
    </row>
    <row r="1018" s="14" customFormat="1">
      <c r="A1018" s="14"/>
      <c r="B1018" s="234"/>
      <c r="C1018" s="235"/>
      <c r="D1018" s="225" t="s">
        <v>142</v>
      </c>
      <c r="E1018" s="236" t="s">
        <v>19</v>
      </c>
      <c r="F1018" s="237" t="s">
        <v>1033</v>
      </c>
      <c r="G1018" s="235"/>
      <c r="H1018" s="238">
        <v>8.8599999999999994</v>
      </c>
      <c r="I1018" s="239"/>
      <c r="J1018" s="235"/>
      <c r="K1018" s="235"/>
      <c r="L1018" s="240"/>
      <c r="M1018" s="241"/>
      <c r="N1018" s="242"/>
      <c r="O1018" s="242"/>
      <c r="P1018" s="242"/>
      <c r="Q1018" s="242"/>
      <c r="R1018" s="242"/>
      <c r="S1018" s="242"/>
      <c r="T1018" s="243"/>
      <c r="U1018" s="14"/>
      <c r="V1018" s="14"/>
      <c r="W1018" s="14"/>
      <c r="X1018" s="14"/>
      <c r="Y1018" s="14"/>
      <c r="Z1018" s="14"/>
      <c r="AA1018" s="14"/>
      <c r="AB1018" s="14"/>
      <c r="AC1018" s="14"/>
      <c r="AD1018" s="14"/>
      <c r="AE1018" s="14"/>
      <c r="AT1018" s="244" t="s">
        <v>142</v>
      </c>
      <c r="AU1018" s="244" t="s">
        <v>81</v>
      </c>
      <c r="AV1018" s="14" t="s">
        <v>81</v>
      </c>
      <c r="AW1018" s="14" t="s">
        <v>33</v>
      </c>
      <c r="AX1018" s="14" t="s">
        <v>72</v>
      </c>
      <c r="AY1018" s="244" t="s">
        <v>132</v>
      </c>
    </row>
    <row r="1019" s="13" customFormat="1">
      <c r="A1019" s="13"/>
      <c r="B1019" s="223"/>
      <c r="C1019" s="224"/>
      <c r="D1019" s="225" t="s">
        <v>142</v>
      </c>
      <c r="E1019" s="226" t="s">
        <v>19</v>
      </c>
      <c r="F1019" s="227" t="s">
        <v>1034</v>
      </c>
      <c r="G1019" s="224"/>
      <c r="H1019" s="226" t="s">
        <v>19</v>
      </c>
      <c r="I1019" s="228"/>
      <c r="J1019" s="224"/>
      <c r="K1019" s="224"/>
      <c r="L1019" s="229"/>
      <c r="M1019" s="230"/>
      <c r="N1019" s="231"/>
      <c r="O1019" s="231"/>
      <c r="P1019" s="231"/>
      <c r="Q1019" s="231"/>
      <c r="R1019" s="231"/>
      <c r="S1019" s="231"/>
      <c r="T1019" s="232"/>
      <c r="U1019" s="13"/>
      <c r="V1019" s="13"/>
      <c r="W1019" s="13"/>
      <c r="X1019" s="13"/>
      <c r="Y1019" s="13"/>
      <c r="Z1019" s="13"/>
      <c r="AA1019" s="13"/>
      <c r="AB1019" s="13"/>
      <c r="AC1019" s="13"/>
      <c r="AD1019" s="13"/>
      <c r="AE1019" s="13"/>
      <c r="AT1019" s="233" t="s">
        <v>142</v>
      </c>
      <c r="AU1019" s="233" t="s">
        <v>81</v>
      </c>
      <c r="AV1019" s="13" t="s">
        <v>77</v>
      </c>
      <c r="AW1019" s="13" t="s">
        <v>33</v>
      </c>
      <c r="AX1019" s="13" t="s">
        <v>72</v>
      </c>
      <c r="AY1019" s="233" t="s">
        <v>132</v>
      </c>
    </row>
    <row r="1020" s="13" customFormat="1">
      <c r="A1020" s="13"/>
      <c r="B1020" s="223"/>
      <c r="C1020" s="224"/>
      <c r="D1020" s="225" t="s">
        <v>142</v>
      </c>
      <c r="E1020" s="226" t="s">
        <v>19</v>
      </c>
      <c r="F1020" s="227" t="s">
        <v>323</v>
      </c>
      <c r="G1020" s="224"/>
      <c r="H1020" s="226" t="s">
        <v>19</v>
      </c>
      <c r="I1020" s="228"/>
      <c r="J1020" s="224"/>
      <c r="K1020" s="224"/>
      <c r="L1020" s="229"/>
      <c r="M1020" s="230"/>
      <c r="N1020" s="231"/>
      <c r="O1020" s="231"/>
      <c r="P1020" s="231"/>
      <c r="Q1020" s="231"/>
      <c r="R1020" s="231"/>
      <c r="S1020" s="231"/>
      <c r="T1020" s="232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T1020" s="233" t="s">
        <v>142</v>
      </c>
      <c r="AU1020" s="233" t="s">
        <v>81</v>
      </c>
      <c r="AV1020" s="13" t="s">
        <v>77</v>
      </c>
      <c r="AW1020" s="13" t="s">
        <v>33</v>
      </c>
      <c r="AX1020" s="13" t="s">
        <v>72</v>
      </c>
      <c r="AY1020" s="233" t="s">
        <v>132</v>
      </c>
    </row>
    <row r="1021" s="14" customFormat="1">
      <c r="A1021" s="14"/>
      <c r="B1021" s="234"/>
      <c r="C1021" s="235"/>
      <c r="D1021" s="225" t="s">
        <v>142</v>
      </c>
      <c r="E1021" s="236" t="s">
        <v>19</v>
      </c>
      <c r="F1021" s="237" t="s">
        <v>351</v>
      </c>
      <c r="G1021" s="235"/>
      <c r="H1021" s="238">
        <v>10.394</v>
      </c>
      <c r="I1021" s="239"/>
      <c r="J1021" s="235"/>
      <c r="K1021" s="235"/>
      <c r="L1021" s="240"/>
      <c r="M1021" s="241"/>
      <c r="N1021" s="242"/>
      <c r="O1021" s="242"/>
      <c r="P1021" s="242"/>
      <c r="Q1021" s="242"/>
      <c r="R1021" s="242"/>
      <c r="S1021" s="242"/>
      <c r="T1021" s="243"/>
      <c r="U1021" s="14"/>
      <c r="V1021" s="14"/>
      <c r="W1021" s="14"/>
      <c r="X1021" s="14"/>
      <c r="Y1021" s="14"/>
      <c r="Z1021" s="14"/>
      <c r="AA1021" s="14"/>
      <c r="AB1021" s="14"/>
      <c r="AC1021" s="14"/>
      <c r="AD1021" s="14"/>
      <c r="AE1021" s="14"/>
      <c r="AT1021" s="244" t="s">
        <v>142</v>
      </c>
      <c r="AU1021" s="244" t="s">
        <v>81</v>
      </c>
      <c r="AV1021" s="14" t="s">
        <v>81</v>
      </c>
      <c r="AW1021" s="14" t="s">
        <v>33</v>
      </c>
      <c r="AX1021" s="14" t="s">
        <v>72</v>
      </c>
      <c r="AY1021" s="244" t="s">
        <v>132</v>
      </c>
    </row>
    <row r="1022" s="13" customFormat="1">
      <c r="A1022" s="13"/>
      <c r="B1022" s="223"/>
      <c r="C1022" s="224"/>
      <c r="D1022" s="225" t="s">
        <v>142</v>
      </c>
      <c r="E1022" s="226" t="s">
        <v>19</v>
      </c>
      <c r="F1022" s="227" t="s">
        <v>352</v>
      </c>
      <c r="G1022" s="224"/>
      <c r="H1022" s="226" t="s">
        <v>19</v>
      </c>
      <c r="I1022" s="228"/>
      <c r="J1022" s="224"/>
      <c r="K1022" s="224"/>
      <c r="L1022" s="229"/>
      <c r="M1022" s="230"/>
      <c r="N1022" s="231"/>
      <c r="O1022" s="231"/>
      <c r="P1022" s="231"/>
      <c r="Q1022" s="231"/>
      <c r="R1022" s="231"/>
      <c r="S1022" s="231"/>
      <c r="T1022" s="232"/>
      <c r="U1022" s="13"/>
      <c r="V1022" s="13"/>
      <c r="W1022" s="13"/>
      <c r="X1022" s="13"/>
      <c r="Y1022" s="13"/>
      <c r="Z1022" s="13"/>
      <c r="AA1022" s="13"/>
      <c r="AB1022" s="13"/>
      <c r="AC1022" s="13"/>
      <c r="AD1022" s="13"/>
      <c r="AE1022" s="13"/>
      <c r="AT1022" s="233" t="s">
        <v>142</v>
      </c>
      <c r="AU1022" s="233" t="s">
        <v>81</v>
      </c>
      <c r="AV1022" s="13" t="s">
        <v>77</v>
      </c>
      <c r="AW1022" s="13" t="s">
        <v>33</v>
      </c>
      <c r="AX1022" s="13" t="s">
        <v>72</v>
      </c>
      <c r="AY1022" s="233" t="s">
        <v>132</v>
      </c>
    </row>
    <row r="1023" s="14" customFormat="1">
      <c r="A1023" s="14"/>
      <c r="B1023" s="234"/>
      <c r="C1023" s="235"/>
      <c r="D1023" s="225" t="s">
        <v>142</v>
      </c>
      <c r="E1023" s="236" t="s">
        <v>19</v>
      </c>
      <c r="F1023" s="237" t="s">
        <v>353</v>
      </c>
      <c r="G1023" s="235"/>
      <c r="H1023" s="238">
        <v>9.1370000000000005</v>
      </c>
      <c r="I1023" s="239"/>
      <c r="J1023" s="235"/>
      <c r="K1023" s="235"/>
      <c r="L1023" s="240"/>
      <c r="M1023" s="241"/>
      <c r="N1023" s="242"/>
      <c r="O1023" s="242"/>
      <c r="P1023" s="242"/>
      <c r="Q1023" s="242"/>
      <c r="R1023" s="242"/>
      <c r="S1023" s="242"/>
      <c r="T1023" s="243"/>
      <c r="U1023" s="14"/>
      <c r="V1023" s="14"/>
      <c r="W1023" s="14"/>
      <c r="X1023" s="14"/>
      <c r="Y1023" s="14"/>
      <c r="Z1023" s="14"/>
      <c r="AA1023" s="14"/>
      <c r="AB1023" s="14"/>
      <c r="AC1023" s="14"/>
      <c r="AD1023" s="14"/>
      <c r="AE1023" s="14"/>
      <c r="AT1023" s="244" t="s">
        <v>142</v>
      </c>
      <c r="AU1023" s="244" t="s">
        <v>81</v>
      </c>
      <c r="AV1023" s="14" t="s">
        <v>81</v>
      </c>
      <c r="AW1023" s="14" t="s">
        <v>33</v>
      </c>
      <c r="AX1023" s="14" t="s">
        <v>72</v>
      </c>
      <c r="AY1023" s="244" t="s">
        <v>132</v>
      </c>
    </row>
    <row r="1024" s="15" customFormat="1">
      <c r="A1024" s="15"/>
      <c r="B1024" s="245"/>
      <c r="C1024" s="246"/>
      <c r="D1024" s="225" t="s">
        <v>142</v>
      </c>
      <c r="E1024" s="247" t="s">
        <v>19</v>
      </c>
      <c r="F1024" s="248" t="s">
        <v>152</v>
      </c>
      <c r="G1024" s="246"/>
      <c r="H1024" s="249">
        <v>28.390999999999998</v>
      </c>
      <c r="I1024" s="250"/>
      <c r="J1024" s="246"/>
      <c r="K1024" s="246"/>
      <c r="L1024" s="251"/>
      <c r="M1024" s="252"/>
      <c r="N1024" s="253"/>
      <c r="O1024" s="253"/>
      <c r="P1024" s="253"/>
      <c r="Q1024" s="253"/>
      <c r="R1024" s="253"/>
      <c r="S1024" s="253"/>
      <c r="T1024" s="254"/>
      <c r="U1024" s="15"/>
      <c r="V1024" s="15"/>
      <c r="W1024" s="15"/>
      <c r="X1024" s="15"/>
      <c r="Y1024" s="15"/>
      <c r="Z1024" s="15"/>
      <c r="AA1024" s="15"/>
      <c r="AB1024" s="15"/>
      <c r="AC1024" s="15"/>
      <c r="AD1024" s="15"/>
      <c r="AE1024" s="15"/>
      <c r="AT1024" s="255" t="s">
        <v>142</v>
      </c>
      <c r="AU1024" s="255" t="s">
        <v>81</v>
      </c>
      <c r="AV1024" s="15" t="s">
        <v>87</v>
      </c>
      <c r="AW1024" s="15" t="s">
        <v>33</v>
      </c>
      <c r="AX1024" s="15" t="s">
        <v>77</v>
      </c>
      <c r="AY1024" s="255" t="s">
        <v>132</v>
      </c>
    </row>
    <row r="1025" s="2" customFormat="1" ht="37.8" customHeight="1">
      <c r="A1025" s="39"/>
      <c r="B1025" s="40"/>
      <c r="C1025" s="205" t="s">
        <v>1035</v>
      </c>
      <c r="D1025" s="205" t="s">
        <v>134</v>
      </c>
      <c r="E1025" s="206" t="s">
        <v>1036</v>
      </c>
      <c r="F1025" s="207" t="s">
        <v>1037</v>
      </c>
      <c r="G1025" s="208" t="s">
        <v>155</v>
      </c>
      <c r="H1025" s="209">
        <v>526.40999999999997</v>
      </c>
      <c r="I1025" s="210"/>
      <c r="J1025" s="211">
        <f>ROUND(I1025*H1025,2)</f>
        <v>0</v>
      </c>
      <c r="K1025" s="207" t="s">
        <v>138</v>
      </c>
      <c r="L1025" s="45"/>
      <c r="M1025" s="212" t="s">
        <v>19</v>
      </c>
      <c r="N1025" s="213" t="s">
        <v>43</v>
      </c>
      <c r="O1025" s="85"/>
      <c r="P1025" s="214">
        <f>O1025*H1025</f>
        <v>0</v>
      </c>
      <c r="Q1025" s="214">
        <v>0</v>
      </c>
      <c r="R1025" s="214">
        <f>Q1025*H1025</f>
        <v>0</v>
      </c>
      <c r="S1025" s="214">
        <v>0</v>
      </c>
      <c r="T1025" s="215">
        <f>S1025*H1025</f>
        <v>0</v>
      </c>
      <c r="U1025" s="39"/>
      <c r="V1025" s="39"/>
      <c r="W1025" s="39"/>
      <c r="X1025" s="39"/>
      <c r="Y1025" s="39"/>
      <c r="Z1025" s="39"/>
      <c r="AA1025" s="39"/>
      <c r="AB1025" s="39"/>
      <c r="AC1025" s="39"/>
      <c r="AD1025" s="39"/>
      <c r="AE1025" s="39"/>
      <c r="AR1025" s="216" t="s">
        <v>333</v>
      </c>
      <c r="AT1025" s="216" t="s">
        <v>134</v>
      </c>
      <c r="AU1025" s="216" t="s">
        <v>81</v>
      </c>
      <c r="AY1025" s="18" t="s">
        <v>132</v>
      </c>
      <c r="BE1025" s="217">
        <f>IF(N1025="základní",J1025,0)</f>
        <v>0</v>
      </c>
      <c r="BF1025" s="217">
        <f>IF(N1025="snížená",J1025,0)</f>
        <v>0</v>
      </c>
      <c r="BG1025" s="217">
        <f>IF(N1025="zákl. přenesená",J1025,0)</f>
        <v>0</v>
      </c>
      <c r="BH1025" s="217">
        <f>IF(N1025="sníž. přenesená",J1025,0)</f>
        <v>0</v>
      </c>
      <c r="BI1025" s="217">
        <f>IF(N1025="nulová",J1025,0)</f>
        <v>0</v>
      </c>
      <c r="BJ1025" s="18" t="s">
        <v>77</v>
      </c>
      <c r="BK1025" s="217">
        <f>ROUND(I1025*H1025,2)</f>
        <v>0</v>
      </c>
      <c r="BL1025" s="18" t="s">
        <v>333</v>
      </c>
      <c r="BM1025" s="216" t="s">
        <v>1038</v>
      </c>
    </row>
    <row r="1026" s="2" customFormat="1">
      <c r="A1026" s="39"/>
      <c r="B1026" s="40"/>
      <c r="C1026" s="41"/>
      <c r="D1026" s="218" t="s">
        <v>140</v>
      </c>
      <c r="E1026" s="41"/>
      <c r="F1026" s="219" t="s">
        <v>1039</v>
      </c>
      <c r="G1026" s="41"/>
      <c r="H1026" s="41"/>
      <c r="I1026" s="220"/>
      <c r="J1026" s="41"/>
      <c r="K1026" s="41"/>
      <c r="L1026" s="45"/>
      <c r="M1026" s="221"/>
      <c r="N1026" s="222"/>
      <c r="O1026" s="85"/>
      <c r="P1026" s="85"/>
      <c r="Q1026" s="85"/>
      <c r="R1026" s="85"/>
      <c r="S1026" s="85"/>
      <c r="T1026" s="86"/>
      <c r="U1026" s="39"/>
      <c r="V1026" s="39"/>
      <c r="W1026" s="39"/>
      <c r="X1026" s="39"/>
      <c r="Y1026" s="39"/>
      <c r="Z1026" s="39"/>
      <c r="AA1026" s="39"/>
      <c r="AB1026" s="39"/>
      <c r="AC1026" s="39"/>
      <c r="AD1026" s="39"/>
      <c r="AE1026" s="39"/>
      <c r="AT1026" s="18" t="s">
        <v>140</v>
      </c>
      <c r="AU1026" s="18" t="s">
        <v>81</v>
      </c>
    </row>
    <row r="1027" s="2" customFormat="1" ht="37.8" customHeight="1">
      <c r="A1027" s="39"/>
      <c r="B1027" s="40"/>
      <c r="C1027" s="205" t="s">
        <v>1040</v>
      </c>
      <c r="D1027" s="205" t="s">
        <v>134</v>
      </c>
      <c r="E1027" s="206" t="s">
        <v>1041</v>
      </c>
      <c r="F1027" s="207" t="s">
        <v>1042</v>
      </c>
      <c r="G1027" s="208" t="s">
        <v>155</v>
      </c>
      <c r="H1027" s="209">
        <v>526.40999999999997</v>
      </c>
      <c r="I1027" s="210"/>
      <c r="J1027" s="211">
        <f>ROUND(I1027*H1027,2)</f>
        <v>0</v>
      </c>
      <c r="K1027" s="207" t="s">
        <v>138</v>
      </c>
      <c r="L1027" s="45"/>
      <c r="M1027" s="212" t="s">
        <v>19</v>
      </c>
      <c r="N1027" s="213" t="s">
        <v>43</v>
      </c>
      <c r="O1027" s="85"/>
      <c r="P1027" s="214">
        <f>O1027*H1027</f>
        <v>0</v>
      </c>
      <c r="Q1027" s="214">
        <v>0</v>
      </c>
      <c r="R1027" s="214">
        <f>Q1027*H1027</f>
        <v>0</v>
      </c>
      <c r="S1027" s="214">
        <v>0</v>
      </c>
      <c r="T1027" s="215">
        <f>S1027*H1027</f>
        <v>0</v>
      </c>
      <c r="U1027" s="39"/>
      <c r="V1027" s="39"/>
      <c r="W1027" s="39"/>
      <c r="X1027" s="39"/>
      <c r="Y1027" s="39"/>
      <c r="Z1027" s="39"/>
      <c r="AA1027" s="39"/>
      <c r="AB1027" s="39"/>
      <c r="AC1027" s="39"/>
      <c r="AD1027" s="39"/>
      <c r="AE1027" s="39"/>
      <c r="AR1027" s="216" t="s">
        <v>333</v>
      </c>
      <c r="AT1027" s="216" t="s">
        <v>134</v>
      </c>
      <c r="AU1027" s="216" t="s">
        <v>81</v>
      </c>
      <c r="AY1027" s="18" t="s">
        <v>132</v>
      </c>
      <c r="BE1027" s="217">
        <f>IF(N1027="základní",J1027,0)</f>
        <v>0</v>
      </c>
      <c r="BF1027" s="217">
        <f>IF(N1027="snížená",J1027,0)</f>
        <v>0</v>
      </c>
      <c r="BG1027" s="217">
        <f>IF(N1027="zákl. přenesená",J1027,0)</f>
        <v>0</v>
      </c>
      <c r="BH1027" s="217">
        <f>IF(N1027="sníž. přenesená",J1027,0)</f>
        <v>0</v>
      </c>
      <c r="BI1027" s="217">
        <f>IF(N1027="nulová",J1027,0)</f>
        <v>0</v>
      </c>
      <c r="BJ1027" s="18" t="s">
        <v>77</v>
      </c>
      <c r="BK1027" s="217">
        <f>ROUND(I1027*H1027,2)</f>
        <v>0</v>
      </c>
      <c r="BL1027" s="18" t="s">
        <v>333</v>
      </c>
      <c r="BM1027" s="216" t="s">
        <v>1043</v>
      </c>
    </row>
    <row r="1028" s="2" customFormat="1">
      <c r="A1028" s="39"/>
      <c r="B1028" s="40"/>
      <c r="C1028" s="41"/>
      <c r="D1028" s="218" t="s">
        <v>140</v>
      </c>
      <c r="E1028" s="41"/>
      <c r="F1028" s="219" t="s">
        <v>1044</v>
      </c>
      <c r="G1028" s="41"/>
      <c r="H1028" s="41"/>
      <c r="I1028" s="220"/>
      <c r="J1028" s="41"/>
      <c r="K1028" s="41"/>
      <c r="L1028" s="45"/>
      <c r="M1028" s="221"/>
      <c r="N1028" s="222"/>
      <c r="O1028" s="85"/>
      <c r="P1028" s="85"/>
      <c r="Q1028" s="85"/>
      <c r="R1028" s="85"/>
      <c r="S1028" s="85"/>
      <c r="T1028" s="86"/>
      <c r="U1028" s="39"/>
      <c r="V1028" s="39"/>
      <c r="W1028" s="39"/>
      <c r="X1028" s="39"/>
      <c r="Y1028" s="39"/>
      <c r="Z1028" s="39"/>
      <c r="AA1028" s="39"/>
      <c r="AB1028" s="39"/>
      <c r="AC1028" s="39"/>
      <c r="AD1028" s="39"/>
      <c r="AE1028" s="39"/>
      <c r="AT1028" s="18" t="s">
        <v>140</v>
      </c>
      <c r="AU1028" s="18" t="s">
        <v>81</v>
      </c>
    </row>
    <row r="1029" s="2" customFormat="1" ht="16.5" customHeight="1">
      <c r="A1029" s="39"/>
      <c r="B1029" s="40"/>
      <c r="C1029" s="205" t="s">
        <v>1045</v>
      </c>
      <c r="D1029" s="205" t="s">
        <v>134</v>
      </c>
      <c r="E1029" s="206" t="s">
        <v>1046</v>
      </c>
      <c r="F1029" s="207" t="s">
        <v>1047</v>
      </c>
      <c r="G1029" s="208" t="s">
        <v>155</v>
      </c>
      <c r="H1029" s="209">
        <v>526.40999999999997</v>
      </c>
      <c r="I1029" s="210"/>
      <c r="J1029" s="211">
        <f>ROUND(I1029*H1029,2)</f>
        <v>0</v>
      </c>
      <c r="K1029" s="207" t="s">
        <v>19</v>
      </c>
      <c r="L1029" s="45"/>
      <c r="M1029" s="212" t="s">
        <v>19</v>
      </c>
      <c r="N1029" s="213" t="s">
        <v>43</v>
      </c>
      <c r="O1029" s="85"/>
      <c r="P1029" s="214">
        <f>O1029*H1029</f>
        <v>0</v>
      </c>
      <c r="Q1029" s="214">
        <v>0</v>
      </c>
      <c r="R1029" s="214">
        <f>Q1029*H1029</f>
        <v>0</v>
      </c>
      <c r="S1029" s="214">
        <v>0</v>
      </c>
      <c r="T1029" s="215">
        <f>S1029*H1029</f>
        <v>0</v>
      </c>
      <c r="U1029" s="39"/>
      <c r="V1029" s="39"/>
      <c r="W1029" s="39"/>
      <c r="X1029" s="39"/>
      <c r="Y1029" s="39"/>
      <c r="Z1029" s="39"/>
      <c r="AA1029" s="39"/>
      <c r="AB1029" s="39"/>
      <c r="AC1029" s="39"/>
      <c r="AD1029" s="39"/>
      <c r="AE1029" s="39"/>
      <c r="AR1029" s="216" t="s">
        <v>333</v>
      </c>
      <c r="AT1029" s="216" t="s">
        <v>134</v>
      </c>
      <c r="AU1029" s="216" t="s">
        <v>81</v>
      </c>
      <c r="AY1029" s="18" t="s">
        <v>132</v>
      </c>
      <c r="BE1029" s="217">
        <f>IF(N1029="základní",J1029,0)</f>
        <v>0</v>
      </c>
      <c r="BF1029" s="217">
        <f>IF(N1029="snížená",J1029,0)</f>
        <v>0</v>
      </c>
      <c r="BG1029" s="217">
        <f>IF(N1029="zákl. přenesená",J1029,0)</f>
        <v>0</v>
      </c>
      <c r="BH1029" s="217">
        <f>IF(N1029="sníž. přenesená",J1029,0)</f>
        <v>0</v>
      </c>
      <c r="BI1029" s="217">
        <f>IF(N1029="nulová",J1029,0)</f>
        <v>0</v>
      </c>
      <c r="BJ1029" s="18" t="s">
        <v>77</v>
      </c>
      <c r="BK1029" s="217">
        <f>ROUND(I1029*H1029,2)</f>
        <v>0</v>
      </c>
      <c r="BL1029" s="18" t="s">
        <v>333</v>
      </c>
      <c r="BM1029" s="216" t="s">
        <v>1048</v>
      </c>
    </row>
    <row r="1030" s="2" customFormat="1" ht="24.15" customHeight="1">
      <c r="A1030" s="39"/>
      <c r="B1030" s="40"/>
      <c r="C1030" s="205" t="s">
        <v>1049</v>
      </c>
      <c r="D1030" s="205" t="s">
        <v>134</v>
      </c>
      <c r="E1030" s="206" t="s">
        <v>1050</v>
      </c>
      <c r="F1030" s="207" t="s">
        <v>1051</v>
      </c>
      <c r="G1030" s="208" t="s">
        <v>155</v>
      </c>
      <c r="H1030" s="209">
        <v>526.40999999999997</v>
      </c>
      <c r="I1030" s="210"/>
      <c r="J1030" s="211">
        <f>ROUND(I1030*H1030,2)</f>
        <v>0</v>
      </c>
      <c r="K1030" s="207" t="s">
        <v>138</v>
      </c>
      <c r="L1030" s="45"/>
      <c r="M1030" s="212" t="s">
        <v>19</v>
      </c>
      <c r="N1030" s="213" t="s">
        <v>43</v>
      </c>
      <c r="O1030" s="85"/>
      <c r="P1030" s="214">
        <f>O1030*H1030</f>
        <v>0</v>
      </c>
      <c r="Q1030" s="214">
        <v>0.0015</v>
      </c>
      <c r="R1030" s="214">
        <f>Q1030*H1030</f>
        <v>0.78961499999999996</v>
      </c>
      <c r="S1030" s="214">
        <v>0</v>
      </c>
      <c r="T1030" s="215">
        <f>S1030*H1030</f>
        <v>0</v>
      </c>
      <c r="U1030" s="39"/>
      <c r="V1030" s="39"/>
      <c r="W1030" s="39"/>
      <c r="X1030" s="39"/>
      <c r="Y1030" s="39"/>
      <c r="Z1030" s="39"/>
      <c r="AA1030" s="39"/>
      <c r="AB1030" s="39"/>
      <c r="AC1030" s="39"/>
      <c r="AD1030" s="39"/>
      <c r="AE1030" s="39"/>
      <c r="AR1030" s="216" t="s">
        <v>333</v>
      </c>
      <c r="AT1030" s="216" t="s">
        <v>134</v>
      </c>
      <c r="AU1030" s="216" t="s">
        <v>81</v>
      </c>
      <c r="AY1030" s="18" t="s">
        <v>132</v>
      </c>
      <c r="BE1030" s="217">
        <f>IF(N1030="základní",J1030,0)</f>
        <v>0</v>
      </c>
      <c r="BF1030" s="217">
        <f>IF(N1030="snížená",J1030,0)</f>
        <v>0</v>
      </c>
      <c r="BG1030" s="217">
        <f>IF(N1030="zákl. přenesená",J1030,0)</f>
        <v>0</v>
      </c>
      <c r="BH1030" s="217">
        <f>IF(N1030="sníž. přenesená",J1030,0)</f>
        <v>0</v>
      </c>
      <c r="BI1030" s="217">
        <f>IF(N1030="nulová",J1030,0)</f>
        <v>0</v>
      </c>
      <c r="BJ1030" s="18" t="s">
        <v>77</v>
      </c>
      <c r="BK1030" s="217">
        <f>ROUND(I1030*H1030,2)</f>
        <v>0</v>
      </c>
      <c r="BL1030" s="18" t="s">
        <v>333</v>
      </c>
      <c r="BM1030" s="216" t="s">
        <v>1052</v>
      </c>
    </row>
    <row r="1031" s="2" customFormat="1">
      <c r="A1031" s="39"/>
      <c r="B1031" s="40"/>
      <c r="C1031" s="41"/>
      <c r="D1031" s="218" t="s">
        <v>140</v>
      </c>
      <c r="E1031" s="41"/>
      <c r="F1031" s="219" t="s">
        <v>1053</v>
      </c>
      <c r="G1031" s="41"/>
      <c r="H1031" s="41"/>
      <c r="I1031" s="220"/>
      <c r="J1031" s="41"/>
      <c r="K1031" s="41"/>
      <c r="L1031" s="45"/>
      <c r="M1031" s="221"/>
      <c r="N1031" s="222"/>
      <c r="O1031" s="85"/>
      <c r="P1031" s="85"/>
      <c r="Q1031" s="85"/>
      <c r="R1031" s="85"/>
      <c r="S1031" s="85"/>
      <c r="T1031" s="86"/>
      <c r="U1031" s="39"/>
      <c r="V1031" s="39"/>
      <c r="W1031" s="39"/>
      <c r="X1031" s="39"/>
      <c r="Y1031" s="39"/>
      <c r="Z1031" s="39"/>
      <c r="AA1031" s="39"/>
      <c r="AB1031" s="39"/>
      <c r="AC1031" s="39"/>
      <c r="AD1031" s="39"/>
      <c r="AE1031" s="39"/>
      <c r="AT1031" s="18" t="s">
        <v>140</v>
      </c>
      <c r="AU1031" s="18" t="s">
        <v>81</v>
      </c>
    </row>
    <row r="1032" s="2" customFormat="1" ht="24.15" customHeight="1">
      <c r="A1032" s="39"/>
      <c r="B1032" s="40"/>
      <c r="C1032" s="205" t="s">
        <v>1054</v>
      </c>
      <c r="D1032" s="205" t="s">
        <v>134</v>
      </c>
      <c r="E1032" s="206" t="s">
        <v>1055</v>
      </c>
      <c r="F1032" s="207" t="s">
        <v>1056</v>
      </c>
      <c r="G1032" s="208" t="s">
        <v>255</v>
      </c>
      <c r="H1032" s="209">
        <v>109</v>
      </c>
      <c r="I1032" s="210"/>
      <c r="J1032" s="211">
        <f>ROUND(I1032*H1032,2)</f>
        <v>0</v>
      </c>
      <c r="K1032" s="207" t="s">
        <v>138</v>
      </c>
      <c r="L1032" s="45"/>
      <c r="M1032" s="212" t="s">
        <v>19</v>
      </c>
      <c r="N1032" s="213" t="s">
        <v>43</v>
      </c>
      <c r="O1032" s="85"/>
      <c r="P1032" s="214">
        <f>O1032*H1032</f>
        <v>0</v>
      </c>
      <c r="Q1032" s="214">
        <v>0.00021000000000000001</v>
      </c>
      <c r="R1032" s="214">
        <f>Q1032*H1032</f>
        <v>0.022890000000000001</v>
      </c>
      <c r="S1032" s="214">
        <v>0</v>
      </c>
      <c r="T1032" s="215">
        <f>S1032*H1032</f>
        <v>0</v>
      </c>
      <c r="U1032" s="39"/>
      <c r="V1032" s="39"/>
      <c r="W1032" s="39"/>
      <c r="X1032" s="39"/>
      <c r="Y1032" s="39"/>
      <c r="Z1032" s="39"/>
      <c r="AA1032" s="39"/>
      <c r="AB1032" s="39"/>
      <c r="AC1032" s="39"/>
      <c r="AD1032" s="39"/>
      <c r="AE1032" s="39"/>
      <c r="AR1032" s="216" t="s">
        <v>333</v>
      </c>
      <c r="AT1032" s="216" t="s">
        <v>134</v>
      </c>
      <c r="AU1032" s="216" t="s">
        <v>81</v>
      </c>
      <c r="AY1032" s="18" t="s">
        <v>132</v>
      </c>
      <c r="BE1032" s="217">
        <f>IF(N1032="základní",J1032,0)</f>
        <v>0</v>
      </c>
      <c r="BF1032" s="217">
        <f>IF(N1032="snížená",J1032,0)</f>
        <v>0</v>
      </c>
      <c r="BG1032" s="217">
        <f>IF(N1032="zákl. přenesená",J1032,0)</f>
        <v>0</v>
      </c>
      <c r="BH1032" s="217">
        <f>IF(N1032="sníž. přenesená",J1032,0)</f>
        <v>0</v>
      </c>
      <c r="BI1032" s="217">
        <f>IF(N1032="nulová",J1032,0)</f>
        <v>0</v>
      </c>
      <c r="BJ1032" s="18" t="s">
        <v>77</v>
      </c>
      <c r="BK1032" s="217">
        <f>ROUND(I1032*H1032,2)</f>
        <v>0</v>
      </c>
      <c r="BL1032" s="18" t="s">
        <v>333</v>
      </c>
      <c r="BM1032" s="216" t="s">
        <v>1057</v>
      </c>
    </row>
    <row r="1033" s="2" customFormat="1">
      <c r="A1033" s="39"/>
      <c r="B1033" s="40"/>
      <c r="C1033" s="41"/>
      <c r="D1033" s="218" t="s">
        <v>140</v>
      </c>
      <c r="E1033" s="41"/>
      <c r="F1033" s="219" t="s">
        <v>1058</v>
      </c>
      <c r="G1033" s="41"/>
      <c r="H1033" s="41"/>
      <c r="I1033" s="220"/>
      <c r="J1033" s="41"/>
      <c r="K1033" s="41"/>
      <c r="L1033" s="45"/>
      <c r="M1033" s="221"/>
      <c r="N1033" s="222"/>
      <c r="O1033" s="85"/>
      <c r="P1033" s="85"/>
      <c r="Q1033" s="85"/>
      <c r="R1033" s="85"/>
      <c r="S1033" s="85"/>
      <c r="T1033" s="86"/>
      <c r="U1033" s="39"/>
      <c r="V1033" s="39"/>
      <c r="W1033" s="39"/>
      <c r="X1033" s="39"/>
      <c r="Y1033" s="39"/>
      <c r="Z1033" s="39"/>
      <c r="AA1033" s="39"/>
      <c r="AB1033" s="39"/>
      <c r="AC1033" s="39"/>
      <c r="AD1033" s="39"/>
      <c r="AE1033" s="39"/>
      <c r="AT1033" s="18" t="s">
        <v>140</v>
      </c>
      <c r="AU1033" s="18" t="s">
        <v>81</v>
      </c>
    </row>
    <row r="1034" s="13" customFormat="1">
      <c r="A1034" s="13"/>
      <c r="B1034" s="223"/>
      <c r="C1034" s="224"/>
      <c r="D1034" s="225" t="s">
        <v>142</v>
      </c>
      <c r="E1034" s="226" t="s">
        <v>19</v>
      </c>
      <c r="F1034" s="227" t="s">
        <v>365</v>
      </c>
      <c r="G1034" s="224"/>
      <c r="H1034" s="226" t="s">
        <v>19</v>
      </c>
      <c r="I1034" s="228"/>
      <c r="J1034" s="224"/>
      <c r="K1034" s="224"/>
      <c r="L1034" s="229"/>
      <c r="M1034" s="230"/>
      <c r="N1034" s="231"/>
      <c r="O1034" s="231"/>
      <c r="P1034" s="231"/>
      <c r="Q1034" s="231"/>
      <c r="R1034" s="231"/>
      <c r="S1034" s="231"/>
      <c r="T1034" s="232"/>
      <c r="U1034" s="13"/>
      <c r="V1034" s="13"/>
      <c r="W1034" s="13"/>
      <c r="X1034" s="13"/>
      <c r="Y1034" s="13"/>
      <c r="Z1034" s="13"/>
      <c r="AA1034" s="13"/>
      <c r="AB1034" s="13"/>
      <c r="AC1034" s="13"/>
      <c r="AD1034" s="13"/>
      <c r="AE1034" s="13"/>
      <c r="AT1034" s="233" t="s">
        <v>142</v>
      </c>
      <c r="AU1034" s="233" t="s">
        <v>81</v>
      </c>
      <c r="AV1034" s="13" t="s">
        <v>77</v>
      </c>
      <c r="AW1034" s="13" t="s">
        <v>33</v>
      </c>
      <c r="AX1034" s="13" t="s">
        <v>72</v>
      </c>
      <c r="AY1034" s="233" t="s">
        <v>132</v>
      </c>
    </row>
    <row r="1035" s="13" customFormat="1">
      <c r="A1035" s="13"/>
      <c r="B1035" s="223"/>
      <c r="C1035" s="224"/>
      <c r="D1035" s="225" t="s">
        <v>142</v>
      </c>
      <c r="E1035" s="226" t="s">
        <v>19</v>
      </c>
      <c r="F1035" s="227" t="s">
        <v>144</v>
      </c>
      <c r="G1035" s="224"/>
      <c r="H1035" s="226" t="s">
        <v>19</v>
      </c>
      <c r="I1035" s="228"/>
      <c r="J1035" s="224"/>
      <c r="K1035" s="224"/>
      <c r="L1035" s="229"/>
      <c r="M1035" s="230"/>
      <c r="N1035" s="231"/>
      <c r="O1035" s="231"/>
      <c r="P1035" s="231"/>
      <c r="Q1035" s="231"/>
      <c r="R1035" s="231"/>
      <c r="S1035" s="231"/>
      <c r="T1035" s="232"/>
      <c r="U1035" s="13"/>
      <c r="V1035" s="13"/>
      <c r="W1035" s="13"/>
      <c r="X1035" s="13"/>
      <c r="Y1035" s="13"/>
      <c r="Z1035" s="13"/>
      <c r="AA1035" s="13"/>
      <c r="AB1035" s="13"/>
      <c r="AC1035" s="13"/>
      <c r="AD1035" s="13"/>
      <c r="AE1035" s="13"/>
      <c r="AT1035" s="233" t="s">
        <v>142</v>
      </c>
      <c r="AU1035" s="233" t="s">
        <v>81</v>
      </c>
      <c r="AV1035" s="13" t="s">
        <v>77</v>
      </c>
      <c r="AW1035" s="13" t="s">
        <v>33</v>
      </c>
      <c r="AX1035" s="13" t="s">
        <v>72</v>
      </c>
      <c r="AY1035" s="233" t="s">
        <v>132</v>
      </c>
    </row>
    <row r="1036" s="14" customFormat="1">
      <c r="A1036" s="14"/>
      <c r="B1036" s="234"/>
      <c r="C1036" s="235"/>
      <c r="D1036" s="225" t="s">
        <v>142</v>
      </c>
      <c r="E1036" s="236" t="s">
        <v>19</v>
      </c>
      <c r="F1036" s="237" t="s">
        <v>1059</v>
      </c>
      <c r="G1036" s="235"/>
      <c r="H1036" s="238">
        <v>43</v>
      </c>
      <c r="I1036" s="239"/>
      <c r="J1036" s="235"/>
      <c r="K1036" s="235"/>
      <c r="L1036" s="240"/>
      <c r="M1036" s="241"/>
      <c r="N1036" s="242"/>
      <c r="O1036" s="242"/>
      <c r="P1036" s="242"/>
      <c r="Q1036" s="242"/>
      <c r="R1036" s="242"/>
      <c r="S1036" s="242"/>
      <c r="T1036" s="243"/>
      <c r="U1036" s="14"/>
      <c r="V1036" s="14"/>
      <c r="W1036" s="14"/>
      <c r="X1036" s="14"/>
      <c r="Y1036" s="14"/>
      <c r="Z1036" s="14"/>
      <c r="AA1036" s="14"/>
      <c r="AB1036" s="14"/>
      <c r="AC1036" s="14"/>
      <c r="AD1036" s="14"/>
      <c r="AE1036" s="14"/>
      <c r="AT1036" s="244" t="s">
        <v>142</v>
      </c>
      <c r="AU1036" s="244" t="s">
        <v>81</v>
      </c>
      <c r="AV1036" s="14" t="s">
        <v>81</v>
      </c>
      <c r="AW1036" s="14" t="s">
        <v>33</v>
      </c>
      <c r="AX1036" s="14" t="s">
        <v>72</v>
      </c>
      <c r="AY1036" s="244" t="s">
        <v>132</v>
      </c>
    </row>
    <row r="1037" s="13" customFormat="1">
      <c r="A1037" s="13"/>
      <c r="B1037" s="223"/>
      <c r="C1037" s="224"/>
      <c r="D1037" s="225" t="s">
        <v>142</v>
      </c>
      <c r="E1037" s="226" t="s">
        <v>19</v>
      </c>
      <c r="F1037" s="227" t="s">
        <v>269</v>
      </c>
      <c r="G1037" s="224"/>
      <c r="H1037" s="226" t="s">
        <v>19</v>
      </c>
      <c r="I1037" s="228"/>
      <c r="J1037" s="224"/>
      <c r="K1037" s="224"/>
      <c r="L1037" s="229"/>
      <c r="M1037" s="230"/>
      <c r="N1037" s="231"/>
      <c r="O1037" s="231"/>
      <c r="P1037" s="231"/>
      <c r="Q1037" s="231"/>
      <c r="R1037" s="231"/>
      <c r="S1037" s="231"/>
      <c r="T1037" s="232"/>
      <c r="U1037" s="13"/>
      <c r="V1037" s="13"/>
      <c r="W1037" s="13"/>
      <c r="X1037" s="13"/>
      <c r="Y1037" s="13"/>
      <c r="Z1037" s="13"/>
      <c r="AA1037" s="13"/>
      <c r="AB1037" s="13"/>
      <c r="AC1037" s="13"/>
      <c r="AD1037" s="13"/>
      <c r="AE1037" s="13"/>
      <c r="AT1037" s="233" t="s">
        <v>142</v>
      </c>
      <c r="AU1037" s="233" t="s">
        <v>81</v>
      </c>
      <c r="AV1037" s="13" t="s">
        <v>77</v>
      </c>
      <c r="AW1037" s="13" t="s">
        <v>33</v>
      </c>
      <c r="AX1037" s="13" t="s">
        <v>72</v>
      </c>
      <c r="AY1037" s="233" t="s">
        <v>132</v>
      </c>
    </row>
    <row r="1038" s="14" customFormat="1">
      <c r="A1038" s="14"/>
      <c r="B1038" s="234"/>
      <c r="C1038" s="235"/>
      <c r="D1038" s="225" t="s">
        <v>142</v>
      </c>
      <c r="E1038" s="236" t="s">
        <v>19</v>
      </c>
      <c r="F1038" s="237" t="s">
        <v>341</v>
      </c>
      <c r="G1038" s="235"/>
      <c r="H1038" s="238">
        <v>17</v>
      </c>
      <c r="I1038" s="239"/>
      <c r="J1038" s="235"/>
      <c r="K1038" s="235"/>
      <c r="L1038" s="240"/>
      <c r="M1038" s="241"/>
      <c r="N1038" s="242"/>
      <c r="O1038" s="242"/>
      <c r="P1038" s="242"/>
      <c r="Q1038" s="242"/>
      <c r="R1038" s="242"/>
      <c r="S1038" s="242"/>
      <c r="T1038" s="243"/>
      <c r="U1038" s="14"/>
      <c r="V1038" s="14"/>
      <c r="W1038" s="14"/>
      <c r="X1038" s="14"/>
      <c r="Y1038" s="14"/>
      <c r="Z1038" s="14"/>
      <c r="AA1038" s="14"/>
      <c r="AB1038" s="14"/>
      <c r="AC1038" s="14"/>
      <c r="AD1038" s="14"/>
      <c r="AE1038" s="14"/>
      <c r="AT1038" s="244" t="s">
        <v>142</v>
      </c>
      <c r="AU1038" s="244" t="s">
        <v>81</v>
      </c>
      <c r="AV1038" s="14" t="s">
        <v>81</v>
      </c>
      <c r="AW1038" s="14" t="s">
        <v>33</v>
      </c>
      <c r="AX1038" s="14" t="s">
        <v>72</v>
      </c>
      <c r="AY1038" s="244" t="s">
        <v>132</v>
      </c>
    </row>
    <row r="1039" s="13" customFormat="1">
      <c r="A1039" s="13"/>
      <c r="B1039" s="223"/>
      <c r="C1039" s="224"/>
      <c r="D1039" s="225" t="s">
        <v>142</v>
      </c>
      <c r="E1039" s="226" t="s">
        <v>19</v>
      </c>
      <c r="F1039" s="227" t="s">
        <v>173</v>
      </c>
      <c r="G1039" s="224"/>
      <c r="H1039" s="226" t="s">
        <v>19</v>
      </c>
      <c r="I1039" s="228"/>
      <c r="J1039" s="224"/>
      <c r="K1039" s="224"/>
      <c r="L1039" s="229"/>
      <c r="M1039" s="230"/>
      <c r="N1039" s="231"/>
      <c r="O1039" s="231"/>
      <c r="P1039" s="231"/>
      <c r="Q1039" s="231"/>
      <c r="R1039" s="231"/>
      <c r="S1039" s="231"/>
      <c r="T1039" s="232"/>
      <c r="U1039" s="13"/>
      <c r="V1039" s="13"/>
      <c r="W1039" s="13"/>
      <c r="X1039" s="13"/>
      <c r="Y1039" s="13"/>
      <c r="Z1039" s="13"/>
      <c r="AA1039" s="13"/>
      <c r="AB1039" s="13"/>
      <c r="AC1039" s="13"/>
      <c r="AD1039" s="13"/>
      <c r="AE1039" s="13"/>
      <c r="AT1039" s="233" t="s">
        <v>142</v>
      </c>
      <c r="AU1039" s="233" t="s">
        <v>81</v>
      </c>
      <c r="AV1039" s="13" t="s">
        <v>77</v>
      </c>
      <c r="AW1039" s="13" t="s">
        <v>33</v>
      </c>
      <c r="AX1039" s="13" t="s">
        <v>72</v>
      </c>
      <c r="AY1039" s="233" t="s">
        <v>132</v>
      </c>
    </row>
    <row r="1040" s="14" customFormat="1">
      <c r="A1040" s="14"/>
      <c r="B1040" s="234"/>
      <c r="C1040" s="235"/>
      <c r="D1040" s="225" t="s">
        <v>142</v>
      </c>
      <c r="E1040" s="236" t="s">
        <v>19</v>
      </c>
      <c r="F1040" s="237" t="s">
        <v>260</v>
      </c>
      <c r="G1040" s="235"/>
      <c r="H1040" s="238">
        <v>12</v>
      </c>
      <c r="I1040" s="239"/>
      <c r="J1040" s="235"/>
      <c r="K1040" s="235"/>
      <c r="L1040" s="240"/>
      <c r="M1040" s="241"/>
      <c r="N1040" s="242"/>
      <c r="O1040" s="242"/>
      <c r="P1040" s="242"/>
      <c r="Q1040" s="242"/>
      <c r="R1040" s="242"/>
      <c r="S1040" s="242"/>
      <c r="T1040" s="243"/>
      <c r="U1040" s="14"/>
      <c r="V1040" s="14"/>
      <c r="W1040" s="14"/>
      <c r="X1040" s="14"/>
      <c r="Y1040" s="14"/>
      <c r="Z1040" s="14"/>
      <c r="AA1040" s="14"/>
      <c r="AB1040" s="14"/>
      <c r="AC1040" s="14"/>
      <c r="AD1040" s="14"/>
      <c r="AE1040" s="14"/>
      <c r="AT1040" s="244" t="s">
        <v>142</v>
      </c>
      <c r="AU1040" s="244" t="s">
        <v>81</v>
      </c>
      <c r="AV1040" s="14" t="s">
        <v>81</v>
      </c>
      <c r="AW1040" s="14" t="s">
        <v>33</v>
      </c>
      <c r="AX1040" s="14" t="s">
        <v>72</v>
      </c>
      <c r="AY1040" s="244" t="s">
        <v>132</v>
      </c>
    </row>
    <row r="1041" s="13" customFormat="1">
      <c r="A1041" s="13"/>
      <c r="B1041" s="223"/>
      <c r="C1041" s="224"/>
      <c r="D1041" s="225" t="s">
        <v>142</v>
      </c>
      <c r="E1041" s="226" t="s">
        <v>19</v>
      </c>
      <c r="F1041" s="227" t="s">
        <v>148</v>
      </c>
      <c r="G1041" s="224"/>
      <c r="H1041" s="226" t="s">
        <v>19</v>
      </c>
      <c r="I1041" s="228"/>
      <c r="J1041" s="224"/>
      <c r="K1041" s="224"/>
      <c r="L1041" s="229"/>
      <c r="M1041" s="230"/>
      <c r="N1041" s="231"/>
      <c r="O1041" s="231"/>
      <c r="P1041" s="231"/>
      <c r="Q1041" s="231"/>
      <c r="R1041" s="231"/>
      <c r="S1041" s="231"/>
      <c r="T1041" s="232"/>
      <c r="U1041" s="13"/>
      <c r="V1041" s="13"/>
      <c r="W1041" s="13"/>
      <c r="X1041" s="13"/>
      <c r="Y1041" s="13"/>
      <c r="Z1041" s="13"/>
      <c r="AA1041" s="13"/>
      <c r="AB1041" s="13"/>
      <c r="AC1041" s="13"/>
      <c r="AD1041" s="13"/>
      <c r="AE1041" s="13"/>
      <c r="AT1041" s="233" t="s">
        <v>142</v>
      </c>
      <c r="AU1041" s="233" t="s">
        <v>81</v>
      </c>
      <c r="AV1041" s="13" t="s">
        <v>77</v>
      </c>
      <c r="AW1041" s="13" t="s">
        <v>33</v>
      </c>
      <c r="AX1041" s="13" t="s">
        <v>72</v>
      </c>
      <c r="AY1041" s="233" t="s">
        <v>132</v>
      </c>
    </row>
    <row r="1042" s="14" customFormat="1">
      <c r="A1042" s="14"/>
      <c r="B1042" s="234"/>
      <c r="C1042" s="235"/>
      <c r="D1042" s="225" t="s">
        <v>142</v>
      </c>
      <c r="E1042" s="236" t="s">
        <v>19</v>
      </c>
      <c r="F1042" s="237" t="s">
        <v>252</v>
      </c>
      <c r="G1042" s="235"/>
      <c r="H1042" s="238">
        <v>11</v>
      </c>
      <c r="I1042" s="239"/>
      <c r="J1042" s="235"/>
      <c r="K1042" s="235"/>
      <c r="L1042" s="240"/>
      <c r="M1042" s="241"/>
      <c r="N1042" s="242"/>
      <c r="O1042" s="242"/>
      <c r="P1042" s="242"/>
      <c r="Q1042" s="242"/>
      <c r="R1042" s="242"/>
      <c r="S1042" s="242"/>
      <c r="T1042" s="243"/>
      <c r="U1042" s="14"/>
      <c r="V1042" s="14"/>
      <c r="W1042" s="14"/>
      <c r="X1042" s="14"/>
      <c r="Y1042" s="14"/>
      <c r="Z1042" s="14"/>
      <c r="AA1042" s="14"/>
      <c r="AB1042" s="14"/>
      <c r="AC1042" s="14"/>
      <c r="AD1042" s="14"/>
      <c r="AE1042" s="14"/>
      <c r="AT1042" s="244" t="s">
        <v>142</v>
      </c>
      <c r="AU1042" s="244" t="s">
        <v>81</v>
      </c>
      <c r="AV1042" s="14" t="s">
        <v>81</v>
      </c>
      <c r="AW1042" s="14" t="s">
        <v>33</v>
      </c>
      <c r="AX1042" s="14" t="s">
        <v>72</v>
      </c>
      <c r="AY1042" s="244" t="s">
        <v>132</v>
      </c>
    </row>
    <row r="1043" s="13" customFormat="1">
      <c r="A1043" s="13"/>
      <c r="B1043" s="223"/>
      <c r="C1043" s="224"/>
      <c r="D1043" s="225" t="s">
        <v>142</v>
      </c>
      <c r="E1043" s="226" t="s">
        <v>19</v>
      </c>
      <c r="F1043" s="227" t="s">
        <v>150</v>
      </c>
      <c r="G1043" s="224"/>
      <c r="H1043" s="226" t="s">
        <v>19</v>
      </c>
      <c r="I1043" s="228"/>
      <c r="J1043" s="224"/>
      <c r="K1043" s="224"/>
      <c r="L1043" s="229"/>
      <c r="M1043" s="230"/>
      <c r="N1043" s="231"/>
      <c r="O1043" s="231"/>
      <c r="P1043" s="231"/>
      <c r="Q1043" s="231"/>
      <c r="R1043" s="231"/>
      <c r="S1043" s="231"/>
      <c r="T1043" s="232"/>
      <c r="U1043" s="13"/>
      <c r="V1043" s="13"/>
      <c r="W1043" s="13"/>
      <c r="X1043" s="13"/>
      <c r="Y1043" s="13"/>
      <c r="Z1043" s="13"/>
      <c r="AA1043" s="13"/>
      <c r="AB1043" s="13"/>
      <c r="AC1043" s="13"/>
      <c r="AD1043" s="13"/>
      <c r="AE1043" s="13"/>
      <c r="AT1043" s="233" t="s">
        <v>142</v>
      </c>
      <c r="AU1043" s="233" t="s">
        <v>81</v>
      </c>
      <c r="AV1043" s="13" t="s">
        <v>77</v>
      </c>
      <c r="AW1043" s="13" t="s">
        <v>33</v>
      </c>
      <c r="AX1043" s="13" t="s">
        <v>72</v>
      </c>
      <c r="AY1043" s="233" t="s">
        <v>132</v>
      </c>
    </row>
    <row r="1044" s="14" customFormat="1">
      <c r="A1044" s="14"/>
      <c r="B1044" s="234"/>
      <c r="C1044" s="235"/>
      <c r="D1044" s="225" t="s">
        <v>142</v>
      </c>
      <c r="E1044" s="236" t="s">
        <v>19</v>
      </c>
      <c r="F1044" s="237" t="s">
        <v>240</v>
      </c>
      <c r="G1044" s="235"/>
      <c r="H1044" s="238">
        <v>9</v>
      </c>
      <c r="I1044" s="239"/>
      <c r="J1044" s="235"/>
      <c r="K1044" s="235"/>
      <c r="L1044" s="240"/>
      <c r="M1044" s="241"/>
      <c r="N1044" s="242"/>
      <c r="O1044" s="242"/>
      <c r="P1044" s="242"/>
      <c r="Q1044" s="242"/>
      <c r="R1044" s="242"/>
      <c r="S1044" s="242"/>
      <c r="T1044" s="243"/>
      <c r="U1044" s="14"/>
      <c r="V1044" s="14"/>
      <c r="W1044" s="14"/>
      <c r="X1044" s="14"/>
      <c r="Y1044" s="14"/>
      <c r="Z1044" s="14"/>
      <c r="AA1044" s="14"/>
      <c r="AB1044" s="14"/>
      <c r="AC1044" s="14"/>
      <c r="AD1044" s="14"/>
      <c r="AE1044" s="14"/>
      <c r="AT1044" s="244" t="s">
        <v>142</v>
      </c>
      <c r="AU1044" s="244" t="s">
        <v>81</v>
      </c>
      <c r="AV1044" s="14" t="s">
        <v>81</v>
      </c>
      <c r="AW1044" s="14" t="s">
        <v>33</v>
      </c>
      <c r="AX1044" s="14" t="s">
        <v>72</v>
      </c>
      <c r="AY1044" s="244" t="s">
        <v>132</v>
      </c>
    </row>
    <row r="1045" s="13" customFormat="1">
      <c r="A1045" s="13"/>
      <c r="B1045" s="223"/>
      <c r="C1045" s="224"/>
      <c r="D1045" s="225" t="s">
        <v>142</v>
      </c>
      <c r="E1045" s="226" t="s">
        <v>19</v>
      </c>
      <c r="F1045" s="227" t="s">
        <v>179</v>
      </c>
      <c r="G1045" s="224"/>
      <c r="H1045" s="226" t="s">
        <v>19</v>
      </c>
      <c r="I1045" s="228"/>
      <c r="J1045" s="224"/>
      <c r="K1045" s="224"/>
      <c r="L1045" s="229"/>
      <c r="M1045" s="230"/>
      <c r="N1045" s="231"/>
      <c r="O1045" s="231"/>
      <c r="P1045" s="231"/>
      <c r="Q1045" s="231"/>
      <c r="R1045" s="231"/>
      <c r="S1045" s="231"/>
      <c r="T1045" s="232"/>
      <c r="U1045" s="13"/>
      <c r="V1045" s="13"/>
      <c r="W1045" s="13"/>
      <c r="X1045" s="13"/>
      <c r="Y1045" s="13"/>
      <c r="Z1045" s="13"/>
      <c r="AA1045" s="13"/>
      <c r="AB1045" s="13"/>
      <c r="AC1045" s="13"/>
      <c r="AD1045" s="13"/>
      <c r="AE1045" s="13"/>
      <c r="AT1045" s="233" t="s">
        <v>142</v>
      </c>
      <c r="AU1045" s="233" t="s">
        <v>81</v>
      </c>
      <c r="AV1045" s="13" t="s">
        <v>77</v>
      </c>
      <c r="AW1045" s="13" t="s">
        <v>33</v>
      </c>
      <c r="AX1045" s="13" t="s">
        <v>72</v>
      </c>
      <c r="AY1045" s="233" t="s">
        <v>132</v>
      </c>
    </row>
    <row r="1046" s="14" customFormat="1">
      <c r="A1046" s="14"/>
      <c r="B1046" s="234"/>
      <c r="C1046" s="235"/>
      <c r="D1046" s="225" t="s">
        <v>142</v>
      </c>
      <c r="E1046" s="236" t="s">
        <v>19</v>
      </c>
      <c r="F1046" s="237" t="s">
        <v>221</v>
      </c>
      <c r="G1046" s="235"/>
      <c r="H1046" s="238">
        <v>7</v>
      </c>
      <c r="I1046" s="239"/>
      <c r="J1046" s="235"/>
      <c r="K1046" s="235"/>
      <c r="L1046" s="240"/>
      <c r="M1046" s="241"/>
      <c r="N1046" s="242"/>
      <c r="O1046" s="242"/>
      <c r="P1046" s="242"/>
      <c r="Q1046" s="242"/>
      <c r="R1046" s="242"/>
      <c r="S1046" s="242"/>
      <c r="T1046" s="243"/>
      <c r="U1046" s="14"/>
      <c r="V1046" s="14"/>
      <c r="W1046" s="14"/>
      <c r="X1046" s="14"/>
      <c r="Y1046" s="14"/>
      <c r="Z1046" s="14"/>
      <c r="AA1046" s="14"/>
      <c r="AB1046" s="14"/>
      <c r="AC1046" s="14"/>
      <c r="AD1046" s="14"/>
      <c r="AE1046" s="14"/>
      <c r="AT1046" s="244" t="s">
        <v>142</v>
      </c>
      <c r="AU1046" s="244" t="s">
        <v>81</v>
      </c>
      <c r="AV1046" s="14" t="s">
        <v>81</v>
      </c>
      <c r="AW1046" s="14" t="s">
        <v>33</v>
      </c>
      <c r="AX1046" s="14" t="s">
        <v>72</v>
      </c>
      <c r="AY1046" s="244" t="s">
        <v>132</v>
      </c>
    </row>
    <row r="1047" s="13" customFormat="1">
      <c r="A1047" s="13"/>
      <c r="B1047" s="223"/>
      <c r="C1047" s="224"/>
      <c r="D1047" s="225" t="s">
        <v>142</v>
      </c>
      <c r="E1047" s="226" t="s">
        <v>19</v>
      </c>
      <c r="F1047" s="227" t="s">
        <v>160</v>
      </c>
      <c r="G1047" s="224"/>
      <c r="H1047" s="226" t="s">
        <v>19</v>
      </c>
      <c r="I1047" s="228"/>
      <c r="J1047" s="224"/>
      <c r="K1047" s="224"/>
      <c r="L1047" s="229"/>
      <c r="M1047" s="230"/>
      <c r="N1047" s="231"/>
      <c r="O1047" s="231"/>
      <c r="P1047" s="231"/>
      <c r="Q1047" s="231"/>
      <c r="R1047" s="231"/>
      <c r="S1047" s="231"/>
      <c r="T1047" s="232"/>
      <c r="U1047" s="13"/>
      <c r="V1047" s="13"/>
      <c r="W1047" s="13"/>
      <c r="X1047" s="13"/>
      <c r="Y1047" s="13"/>
      <c r="Z1047" s="13"/>
      <c r="AA1047" s="13"/>
      <c r="AB1047" s="13"/>
      <c r="AC1047" s="13"/>
      <c r="AD1047" s="13"/>
      <c r="AE1047" s="13"/>
      <c r="AT1047" s="233" t="s">
        <v>142</v>
      </c>
      <c r="AU1047" s="233" t="s">
        <v>81</v>
      </c>
      <c r="AV1047" s="13" t="s">
        <v>77</v>
      </c>
      <c r="AW1047" s="13" t="s">
        <v>33</v>
      </c>
      <c r="AX1047" s="13" t="s">
        <v>72</v>
      </c>
      <c r="AY1047" s="233" t="s">
        <v>132</v>
      </c>
    </row>
    <row r="1048" s="14" customFormat="1">
      <c r="A1048" s="14"/>
      <c r="B1048" s="234"/>
      <c r="C1048" s="235"/>
      <c r="D1048" s="225" t="s">
        <v>142</v>
      </c>
      <c r="E1048" s="236" t="s">
        <v>19</v>
      </c>
      <c r="F1048" s="237" t="s">
        <v>227</v>
      </c>
      <c r="G1048" s="235"/>
      <c r="H1048" s="238">
        <v>8</v>
      </c>
      <c r="I1048" s="239"/>
      <c r="J1048" s="235"/>
      <c r="K1048" s="235"/>
      <c r="L1048" s="240"/>
      <c r="M1048" s="241"/>
      <c r="N1048" s="242"/>
      <c r="O1048" s="242"/>
      <c r="P1048" s="242"/>
      <c r="Q1048" s="242"/>
      <c r="R1048" s="242"/>
      <c r="S1048" s="242"/>
      <c r="T1048" s="243"/>
      <c r="U1048" s="14"/>
      <c r="V1048" s="14"/>
      <c r="W1048" s="14"/>
      <c r="X1048" s="14"/>
      <c r="Y1048" s="14"/>
      <c r="Z1048" s="14"/>
      <c r="AA1048" s="14"/>
      <c r="AB1048" s="14"/>
      <c r="AC1048" s="14"/>
      <c r="AD1048" s="14"/>
      <c r="AE1048" s="14"/>
      <c r="AT1048" s="244" t="s">
        <v>142</v>
      </c>
      <c r="AU1048" s="244" t="s">
        <v>81</v>
      </c>
      <c r="AV1048" s="14" t="s">
        <v>81</v>
      </c>
      <c r="AW1048" s="14" t="s">
        <v>33</v>
      </c>
      <c r="AX1048" s="14" t="s">
        <v>72</v>
      </c>
      <c r="AY1048" s="244" t="s">
        <v>132</v>
      </c>
    </row>
    <row r="1049" s="13" customFormat="1">
      <c r="A1049" s="13"/>
      <c r="B1049" s="223"/>
      <c r="C1049" s="224"/>
      <c r="D1049" s="225" t="s">
        <v>142</v>
      </c>
      <c r="E1049" s="226" t="s">
        <v>19</v>
      </c>
      <c r="F1049" s="227" t="s">
        <v>325</v>
      </c>
      <c r="G1049" s="224"/>
      <c r="H1049" s="226" t="s">
        <v>19</v>
      </c>
      <c r="I1049" s="228"/>
      <c r="J1049" s="224"/>
      <c r="K1049" s="224"/>
      <c r="L1049" s="229"/>
      <c r="M1049" s="230"/>
      <c r="N1049" s="231"/>
      <c r="O1049" s="231"/>
      <c r="P1049" s="231"/>
      <c r="Q1049" s="231"/>
      <c r="R1049" s="231"/>
      <c r="S1049" s="231"/>
      <c r="T1049" s="232"/>
      <c r="U1049" s="13"/>
      <c r="V1049" s="13"/>
      <c r="W1049" s="13"/>
      <c r="X1049" s="13"/>
      <c r="Y1049" s="13"/>
      <c r="Z1049" s="13"/>
      <c r="AA1049" s="13"/>
      <c r="AB1049" s="13"/>
      <c r="AC1049" s="13"/>
      <c r="AD1049" s="13"/>
      <c r="AE1049" s="13"/>
      <c r="AT1049" s="233" t="s">
        <v>142</v>
      </c>
      <c r="AU1049" s="233" t="s">
        <v>81</v>
      </c>
      <c r="AV1049" s="13" t="s">
        <v>77</v>
      </c>
      <c r="AW1049" s="13" t="s">
        <v>33</v>
      </c>
      <c r="AX1049" s="13" t="s">
        <v>72</v>
      </c>
      <c r="AY1049" s="233" t="s">
        <v>132</v>
      </c>
    </row>
    <row r="1050" s="14" customFormat="1">
      <c r="A1050" s="14"/>
      <c r="B1050" s="234"/>
      <c r="C1050" s="235"/>
      <c r="D1050" s="225" t="s">
        <v>142</v>
      </c>
      <c r="E1050" s="236" t="s">
        <v>19</v>
      </c>
      <c r="F1050" s="237" t="s">
        <v>81</v>
      </c>
      <c r="G1050" s="235"/>
      <c r="H1050" s="238">
        <v>2</v>
      </c>
      <c r="I1050" s="239"/>
      <c r="J1050" s="235"/>
      <c r="K1050" s="235"/>
      <c r="L1050" s="240"/>
      <c r="M1050" s="241"/>
      <c r="N1050" s="242"/>
      <c r="O1050" s="242"/>
      <c r="P1050" s="242"/>
      <c r="Q1050" s="242"/>
      <c r="R1050" s="242"/>
      <c r="S1050" s="242"/>
      <c r="T1050" s="243"/>
      <c r="U1050" s="14"/>
      <c r="V1050" s="14"/>
      <c r="W1050" s="14"/>
      <c r="X1050" s="14"/>
      <c r="Y1050" s="14"/>
      <c r="Z1050" s="14"/>
      <c r="AA1050" s="14"/>
      <c r="AB1050" s="14"/>
      <c r="AC1050" s="14"/>
      <c r="AD1050" s="14"/>
      <c r="AE1050" s="14"/>
      <c r="AT1050" s="244" t="s">
        <v>142</v>
      </c>
      <c r="AU1050" s="244" t="s">
        <v>81</v>
      </c>
      <c r="AV1050" s="14" t="s">
        <v>81</v>
      </c>
      <c r="AW1050" s="14" t="s">
        <v>33</v>
      </c>
      <c r="AX1050" s="14" t="s">
        <v>72</v>
      </c>
      <c r="AY1050" s="244" t="s">
        <v>132</v>
      </c>
    </row>
    <row r="1051" s="15" customFormat="1">
      <c r="A1051" s="15"/>
      <c r="B1051" s="245"/>
      <c r="C1051" s="246"/>
      <c r="D1051" s="225" t="s">
        <v>142</v>
      </c>
      <c r="E1051" s="247" t="s">
        <v>19</v>
      </c>
      <c r="F1051" s="248" t="s">
        <v>152</v>
      </c>
      <c r="G1051" s="246"/>
      <c r="H1051" s="249">
        <v>109</v>
      </c>
      <c r="I1051" s="250"/>
      <c r="J1051" s="246"/>
      <c r="K1051" s="246"/>
      <c r="L1051" s="251"/>
      <c r="M1051" s="252"/>
      <c r="N1051" s="253"/>
      <c r="O1051" s="253"/>
      <c r="P1051" s="253"/>
      <c r="Q1051" s="253"/>
      <c r="R1051" s="253"/>
      <c r="S1051" s="253"/>
      <c r="T1051" s="254"/>
      <c r="U1051" s="15"/>
      <c r="V1051" s="15"/>
      <c r="W1051" s="15"/>
      <c r="X1051" s="15"/>
      <c r="Y1051" s="15"/>
      <c r="Z1051" s="15"/>
      <c r="AA1051" s="15"/>
      <c r="AB1051" s="15"/>
      <c r="AC1051" s="15"/>
      <c r="AD1051" s="15"/>
      <c r="AE1051" s="15"/>
      <c r="AT1051" s="255" t="s">
        <v>142</v>
      </c>
      <c r="AU1051" s="255" t="s">
        <v>81</v>
      </c>
      <c r="AV1051" s="15" t="s">
        <v>87</v>
      </c>
      <c r="AW1051" s="15" t="s">
        <v>33</v>
      </c>
      <c r="AX1051" s="15" t="s">
        <v>77</v>
      </c>
      <c r="AY1051" s="255" t="s">
        <v>132</v>
      </c>
    </row>
    <row r="1052" s="2" customFormat="1" ht="24.15" customHeight="1">
      <c r="A1052" s="39"/>
      <c r="B1052" s="40"/>
      <c r="C1052" s="205" t="s">
        <v>1060</v>
      </c>
      <c r="D1052" s="205" t="s">
        <v>134</v>
      </c>
      <c r="E1052" s="206" t="s">
        <v>1061</v>
      </c>
      <c r="F1052" s="207" t="s">
        <v>1062</v>
      </c>
      <c r="G1052" s="208" t="s">
        <v>255</v>
      </c>
      <c r="H1052" s="209">
        <v>115</v>
      </c>
      <c r="I1052" s="210"/>
      <c r="J1052" s="211">
        <f>ROUND(I1052*H1052,2)</f>
        <v>0</v>
      </c>
      <c r="K1052" s="207" t="s">
        <v>138</v>
      </c>
      <c r="L1052" s="45"/>
      <c r="M1052" s="212" t="s">
        <v>19</v>
      </c>
      <c r="N1052" s="213" t="s">
        <v>43</v>
      </c>
      <c r="O1052" s="85"/>
      <c r="P1052" s="214">
        <f>O1052*H1052</f>
        <v>0</v>
      </c>
      <c r="Q1052" s="214">
        <v>0.00020000000000000001</v>
      </c>
      <c r="R1052" s="214">
        <f>Q1052*H1052</f>
        <v>0.023</v>
      </c>
      <c r="S1052" s="214">
        <v>0</v>
      </c>
      <c r="T1052" s="215">
        <f>S1052*H1052</f>
        <v>0</v>
      </c>
      <c r="U1052" s="39"/>
      <c r="V1052" s="39"/>
      <c r="W1052" s="39"/>
      <c r="X1052" s="39"/>
      <c r="Y1052" s="39"/>
      <c r="Z1052" s="39"/>
      <c r="AA1052" s="39"/>
      <c r="AB1052" s="39"/>
      <c r="AC1052" s="39"/>
      <c r="AD1052" s="39"/>
      <c r="AE1052" s="39"/>
      <c r="AR1052" s="216" t="s">
        <v>333</v>
      </c>
      <c r="AT1052" s="216" t="s">
        <v>134</v>
      </c>
      <c r="AU1052" s="216" t="s">
        <v>81</v>
      </c>
      <c r="AY1052" s="18" t="s">
        <v>132</v>
      </c>
      <c r="BE1052" s="217">
        <f>IF(N1052="základní",J1052,0)</f>
        <v>0</v>
      </c>
      <c r="BF1052" s="217">
        <f>IF(N1052="snížená",J1052,0)</f>
        <v>0</v>
      </c>
      <c r="BG1052" s="217">
        <f>IF(N1052="zákl. přenesená",J1052,0)</f>
        <v>0</v>
      </c>
      <c r="BH1052" s="217">
        <f>IF(N1052="sníž. přenesená",J1052,0)</f>
        <v>0</v>
      </c>
      <c r="BI1052" s="217">
        <f>IF(N1052="nulová",J1052,0)</f>
        <v>0</v>
      </c>
      <c r="BJ1052" s="18" t="s">
        <v>77</v>
      </c>
      <c r="BK1052" s="217">
        <f>ROUND(I1052*H1052,2)</f>
        <v>0</v>
      </c>
      <c r="BL1052" s="18" t="s">
        <v>333</v>
      </c>
      <c r="BM1052" s="216" t="s">
        <v>1063</v>
      </c>
    </row>
    <row r="1053" s="2" customFormat="1">
      <c r="A1053" s="39"/>
      <c r="B1053" s="40"/>
      <c r="C1053" s="41"/>
      <c r="D1053" s="218" t="s">
        <v>140</v>
      </c>
      <c r="E1053" s="41"/>
      <c r="F1053" s="219" t="s">
        <v>1064</v>
      </c>
      <c r="G1053" s="41"/>
      <c r="H1053" s="41"/>
      <c r="I1053" s="220"/>
      <c r="J1053" s="41"/>
      <c r="K1053" s="41"/>
      <c r="L1053" s="45"/>
      <c r="M1053" s="221"/>
      <c r="N1053" s="222"/>
      <c r="O1053" s="85"/>
      <c r="P1053" s="85"/>
      <c r="Q1053" s="85"/>
      <c r="R1053" s="85"/>
      <c r="S1053" s="85"/>
      <c r="T1053" s="86"/>
      <c r="U1053" s="39"/>
      <c r="V1053" s="39"/>
      <c r="W1053" s="39"/>
      <c r="X1053" s="39"/>
      <c r="Y1053" s="39"/>
      <c r="Z1053" s="39"/>
      <c r="AA1053" s="39"/>
      <c r="AB1053" s="39"/>
      <c r="AC1053" s="39"/>
      <c r="AD1053" s="39"/>
      <c r="AE1053" s="39"/>
      <c r="AT1053" s="18" t="s">
        <v>140</v>
      </c>
      <c r="AU1053" s="18" t="s">
        <v>81</v>
      </c>
    </row>
    <row r="1054" s="13" customFormat="1">
      <c r="A1054" s="13"/>
      <c r="B1054" s="223"/>
      <c r="C1054" s="224"/>
      <c r="D1054" s="225" t="s">
        <v>142</v>
      </c>
      <c r="E1054" s="226" t="s">
        <v>19</v>
      </c>
      <c r="F1054" s="227" t="s">
        <v>144</v>
      </c>
      <c r="G1054" s="224"/>
      <c r="H1054" s="226" t="s">
        <v>19</v>
      </c>
      <c r="I1054" s="228"/>
      <c r="J1054" s="224"/>
      <c r="K1054" s="224"/>
      <c r="L1054" s="229"/>
      <c r="M1054" s="230"/>
      <c r="N1054" s="231"/>
      <c r="O1054" s="231"/>
      <c r="P1054" s="231"/>
      <c r="Q1054" s="231"/>
      <c r="R1054" s="231"/>
      <c r="S1054" s="231"/>
      <c r="T1054" s="232"/>
      <c r="U1054" s="13"/>
      <c r="V1054" s="13"/>
      <c r="W1054" s="13"/>
      <c r="X1054" s="13"/>
      <c r="Y1054" s="13"/>
      <c r="Z1054" s="13"/>
      <c r="AA1054" s="13"/>
      <c r="AB1054" s="13"/>
      <c r="AC1054" s="13"/>
      <c r="AD1054" s="13"/>
      <c r="AE1054" s="13"/>
      <c r="AT1054" s="233" t="s">
        <v>142</v>
      </c>
      <c r="AU1054" s="233" t="s">
        <v>81</v>
      </c>
      <c r="AV1054" s="13" t="s">
        <v>77</v>
      </c>
      <c r="AW1054" s="13" t="s">
        <v>33</v>
      </c>
      <c r="AX1054" s="13" t="s">
        <v>72</v>
      </c>
      <c r="AY1054" s="233" t="s">
        <v>132</v>
      </c>
    </row>
    <row r="1055" s="14" customFormat="1">
      <c r="A1055" s="14"/>
      <c r="B1055" s="234"/>
      <c r="C1055" s="235"/>
      <c r="D1055" s="225" t="s">
        <v>142</v>
      </c>
      <c r="E1055" s="236" t="s">
        <v>19</v>
      </c>
      <c r="F1055" s="237" t="s">
        <v>654</v>
      </c>
      <c r="G1055" s="235"/>
      <c r="H1055" s="238">
        <v>65</v>
      </c>
      <c r="I1055" s="239"/>
      <c r="J1055" s="235"/>
      <c r="K1055" s="235"/>
      <c r="L1055" s="240"/>
      <c r="M1055" s="241"/>
      <c r="N1055" s="242"/>
      <c r="O1055" s="242"/>
      <c r="P1055" s="242"/>
      <c r="Q1055" s="242"/>
      <c r="R1055" s="242"/>
      <c r="S1055" s="242"/>
      <c r="T1055" s="243"/>
      <c r="U1055" s="14"/>
      <c r="V1055" s="14"/>
      <c r="W1055" s="14"/>
      <c r="X1055" s="14"/>
      <c r="Y1055" s="14"/>
      <c r="Z1055" s="14"/>
      <c r="AA1055" s="14"/>
      <c r="AB1055" s="14"/>
      <c r="AC1055" s="14"/>
      <c r="AD1055" s="14"/>
      <c r="AE1055" s="14"/>
      <c r="AT1055" s="244" t="s">
        <v>142</v>
      </c>
      <c r="AU1055" s="244" t="s">
        <v>81</v>
      </c>
      <c r="AV1055" s="14" t="s">
        <v>81</v>
      </c>
      <c r="AW1055" s="14" t="s">
        <v>33</v>
      </c>
      <c r="AX1055" s="14" t="s">
        <v>72</v>
      </c>
      <c r="AY1055" s="244" t="s">
        <v>132</v>
      </c>
    </row>
    <row r="1056" s="13" customFormat="1">
      <c r="A1056" s="13"/>
      <c r="B1056" s="223"/>
      <c r="C1056" s="224"/>
      <c r="D1056" s="225" t="s">
        <v>142</v>
      </c>
      <c r="E1056" s="226" t="s">
        <v>19</v>
      </c>
      <c r="F1056" s="227" t="s">
        <v>173</v>
      </c>
      <c r="G1056" s="224"/>
      <c r="H1056" s="226" t="s">
        <v>19</v>
      </c>
      <c r="I1056" s="228"/>
      <c r="J1056" s="224"/>
      <c r="K1056" s="224"/>
      <c r="L1056" s="229"/>
      <c r="M1056" s="230"/>
      <c r="N1056" s="231"/>
      <c r="O1056" s="231"/>
      <c r="P1056" s="231"/>
      <c r="Q1056" s="231"/>
      <c r="R1056" s="231"/>
      <c r="S1056" s="231"/>
      <c r="T1056" s="232"/>
      <c r="U1056" s="13"/>
      <c r="V1056" s="13"/>
      <c r="W1056" s="13"/>
      <c r="X1056" s="13"/>
      <c r="Y1056" s="13"/>
      <c r="Z1056" s="13"/>
      <c r="AA1056" s="13"/>
      <c r="AB1056" s="13"/>
      <c r="AC1056" s="13"/>
      <c r="AD1056" s="13"/>
      <c r="AE1056" s="13"/>
      <c r="AT1056" s="233" t="s">
        <v>142</v>
      </c>
      <c r="AU1056" s="233" t="s">
        <v>81</v>
      </c>
      <c r="AV1056" s="13" t="s">
        <v>77</v>
      </c>
      <c r="AW1056" s="13" t="s">
        <v>33</v>
      </c>
      <c r="AX1056" s="13" t="s">
        <v>72</v>
      </c>
      <c r="AY1056" s="233" t="s">
        <v>132</v>
      </c>
    </row>
    <row r="1057" s="14" customFormat="1">
      <c r="A1057" s="14"/>
      <c r="B1057" s="234"/>
      <c r="C1057" s="235"/>
      <c r="D1057" s="225" t="s">
        <v>142</v>
      </c>
      <c r="E1057" s="236" t="s">
        <v>19</v>
      </c>
      <c r="F1057" s="237" t="s">
        <v>203</v>
      </c>
      <c r="G1057" s="235"/>
      <c r="H1057" s="238">
        <v>6</v>
      </c>
      <c r="I1057" s="239"/>
      <c r="J1057" s="235"/>
      <c r="K1057" s="235"/>
      <c r="L1057" s="240"/>
      <c r="M1057" s="241"/>
      <c r="N1057" s="242"/>
      <c r="O1057" s="242"/>
      <c r="P1057" s="242"/>
      <c r="Q1057" s="242"/>
      <c r="R1057" s="242"/>
      <c r="S1057" s="242"/>
      <c r="T1057" s="243"/>
      <c r="U1057" s="14"/>
      <c r="V1057" s="14"/>
      <c r="W1057" s="14"/>
      <c r="X1057" s="14"/>
      <c r="Y1057" s="14"/>
      <c r="Z1057" s="14"/>
      <c r="AA1057" s="14"/>
      <c r="AB1057" s="14"/>
      <c r="AC1057" s="14"/>
      <c r="AD1057" s="14"/>
      <c r="AE1057" s="14"/>
      <c r="AT1057" s="244" t="s">
        <v>142</v>
      </c>
      <c r="AU1057" s="244" t="s">
        <v>81</v>
      </c>
      <c r="AV1057" s="14" t="s">
        <v>81</v>
      </c>
      <c r="AW1057" s="14" t="s">
        <v>33</v>
      </c>
      <c r="AX1057" s="14" t="s">
        <v>72</v>
      </c>
      <c r="AY1057" s="244" t="s">
        <v>132</v>
      </c>
    </row>
    <row r="1058" s="13" customFormat="1">
      <c r="A1058" s="13"/>
      <c r="B1058" s="223"/>
      <c r="C1058" s="224"/>
      <c r="D1058" s="225" t="s">
        <v>142</v>
      </c>
      <c r="E1058" s="226" t="s">
        <v>19</v>
      </c>
      <c r="F1058" s="227" t="s">
        <v>148</v>
      </c>
      <c r="G1058" s="224"/>
      <c r="H1058" s="226" t="s">
        <v>19</v>
      </c>
      <c r="I1058" s="228"/>
      <c r="J1058" s="224"/>
      <c r="K1058" s="224"/>
      <c r="L1058" s="229"/>
      <c r="M1058" s="230"/>
      <c r="N1058" s="231"/>
      <c r="O1058" s="231"/>
      <c r="P1058" s="231"/>
      <c r="Q1058" s="231"/>
      <c r="R1058" s="231"/>
      <c r="S1058" s="231"/>
      <c r="T1058" s="232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T1058" s="233" t="s">
        <v>142</v>
      </c>
      <c r="AU1058" s="233" t="s">
        <v>81</v>
      </c>
      <c r="AV1058" s="13" t="s">
        <v>77</v>
      </c>
      <c r="AW1058" s="13" t="s">
        <v>33</v>
      </c>
      <c r="AX1058" s="13" t="s">
        <v>72</v>
      </c>
      <c r="AY1058" s="233" t="s">
        <v>132</v>
      </c>
    </row>
    <row r="1059" s="14" customFormat="1">
      <c r="A1059" s="14"/>
      <c r="B1059" s="234"/>
      <c r="C1059" s="235"/>
      <c r="D1059" s="225" t="s">
        <v>142</v>
      </c>
      <c r="E1059" s="236" t="s">
        <v>19</v>
      </c>
      <c r="F1059" s="237" t="s">
        <v>377</v>
      </c>
      <c r="G1059" s="235"/>
      <c r="H1059" s="238">
        <v>20</v>
      </c>
      <c r="I1059" s="239"/>
      <c r="J1059" s="235"/>
      <c r="K1059" s="235"/>
      <c r="L1059" s="240"/>
      <c r="M1059" s="241"/>
      <c r="N1059" s="242"/>
      <c r="O1059" s="242"/>
      <c r="P1059" s="242"/>
      <c r="Q1059" s="242"/>
      <c r="R1059" s="242"/>
      <c r="S1059" s="242"/>
      <c r="T1059" s="243"/>
      <c r="U1059" s="14"/>
      <c r="V1059" s="14"/>
      <c r="W1059" s="14"/>
      <c r="X1059" s="14"/>
      <c r="Y1059" s="14"/>
      <c r="Z1059" s="14"/>
      <c r="AA1059" s="14"/>
      <c r="AB1059" s="14"/>
      <c r="AC1059" s="14"/>
      <c r="AD1059" s="14"/>
      <c r="AE1059" s="14"/>
      <c r="AT1059" s="244" t="s">
        <v>142</v>
      </c>
      <c r="AU1059" s="244" t="s">
        <v>81</v>
      </c>
      <c r="AV1059" s="14" t="s">
        <v>81</v>
      </c>
      <c r="AW1059" s="14" t="s">
        <v>33</v>
      </c>
      <c r="AX1059" s="14" t="s">
        <v>72</v>
      </c>
      <c r="AY1059" s="244" t="s">
        <v>132</v>
      </c>
    </row>
    <row r="1060" s="13" customFormat="1">
      <c r="A1060" s="13"/>
      <c r="B1060" s="223"/>
      <c r="C1060" s="224"/>
      <c r="D1060" s="225" t="s">
        <v>142</v>
      </c>
      <c r="E1060" s="226" t="s">
        <v>19</v>
      </c>
      <c r="F1060" s="227" t="s">
        <v>150</v>
      </c>
      <c r="G1060" s="224"/>
      <c r="H1060" s="226" t="s">
        <v>19</v>
      </c>
      <c r="I1060" s="228"/>
      <c r="J1060" s="224"/>
      <c r="K1060" s="224"/>
      <c r="L1060" s="229"/>
      <c r="M1060" s="230"/>
      <c r="N1060" s="231"/>
      <c r="O1060" s="231"/>
      <c r="P1060" s="231"/>
      <c r="Q1060" s="231"/>
      <c r="R1060" s="231"/>
      <c r="S1060" s="231"/>
      <c r="T1060" s="232"/>
      <c r="U1060" s="13"/>
      <c r="V1060" s="13"/>
      <c r="W1060" s="13"/>
      <c r="X1060" s="13"/>
      <c r="Y1060" s="13"/>
      <c r="Z1060" s="13"/>
      <c r="AA1060" s="13"/>
      <c r="AB1060" s="13"/>
      <c r="AC1060" s="13"/>
      <c r="AD1060" s="13"/>
      <c r="AE1060" s="13"/>
      <c r="AT1060" s="233" t="s">
        <v>142</v>
      </c>
      <c r="AU1060" s="233" t="s">
        <v>81</v>
      </c>
      <c r="AV1060" s="13" t="s">
        <v>77</v>
      </c>
      <c r="AW1060" s="13" t="s">
        <v>33</v>
      </c>
      <c r="AX1060" s="13" t="s">
        <v>72</v>
      </c>
      <c r="AY1060" s="233" t="s">
        <v>132</v>
      </c>
    </row>
    <row r="1061" s="14" customFormat="1">
      <c r="A1061" s="14"/>
      <c r="B1061" s="234"/>
      <c r="C1061" s="235"/>
      <c r="D1061" s="225" t="s">
        <v>142</v>
      </c>
      <c r="E1061" s="236" t="s">
        <v>19</v>
      </c>
      <c r="F1061" s="237" t="s">
        <v>240</v>
      </c>
      <c r="G1061" s="235"/>
      <c r="H1061" s="238">
        <v>9</v>
      </c>
      <c r="I1061" s="239"/>
      <c r="J1061" s="235"/>
      <c r="K1061" s="235"/>
      <c r="L1061" s="240"/>
      <c r="M1061" s="241"/>
      <c r="N1061" s="242"/>
      <c r="O1061" s="242"/>
      <c r="P1061" s="242"/>
      <c r="Q1061" s="242"/>
      <c r="R1061" s="242"/>
      <c r="S1061" s="242"/>
      <c r="T1061" s="243"/>
      <c r="U1061" s="14"/>
      <c r="V1061" s="14"/>
      <c r="W1061" s="14"/>
      <c r="X1061" s="14"/>
      <c r="Y1061" s="14"/>
      <c r="Z1061" s="14"/>
      <c r="AA1061" s="14"/>
      <c r="AB1061" s="14"/>
      <c r="AC1061" s="14"/>
      <c r="AD1061" s="14"/>
      <c r="AE1061" s="14"/>
      <c r="AT1061" s="244" t="s">
        <v>142</v>
      </c>
      <c r="AU1061" s="244" t="s">
        <v>81</v>
      </c>
      <c r="AV1061" s="14" t="s">
        <v>81</v>
      </c>
      <c r="AW1061" s="14" t="s">
        <v>33</v>
      </c>
      <c r="AX1061" s="14" t="s">
        <v>72</v>
      </c>
      <c r="AY1061" s="244" t="s">
        <v>132</v>
      </c>
    </row>
    <row r="1062" s="13" customFormat="1">
      <c r="A1062" s="13"/>
      <c r="B1062" s="223"/>
      <c r="C1062" s="224"/>
      <c r="D1062" s="225" t="s">
        <v>142</v>
      </c>
      <c r="E1062" s="226" t="s">
        <v>19</v>
      </c>
      <c r="F1062" s="227" t="s">
        <v>179</v>
      </c>
      <c r="G1062" s="224"/>
      <c r="H1062" s="226" t="s">
        <v>19</v>
      </c>
      <c r="I1062" s="228"/>
      <c r="J1062" s="224"/>
      <c r="K1062" s="224"/>
      <c r="L1062" s="229"/>
      <c r="M1062" s="230"/>
      <c r="N1062" s="231"/>
      <c r="O1062" s="231"/>
      <c r="P1062" s="231"/>
      <c r="Q1062" s="231"/>
      <c r="R1062" s="231"/>
      <c r="S1062" s="231"/>
      <c r="T1062" s="232"/>
      <c r="U1062" s="13"/>
      <c r="V1062" s="13"/>
      <c r="W1062" s="13"/>
      <c r="X1062" s="13"/>
      <c r="Y1062" s="13"/>
      <c r="Z1062" s="13"/>
      <c r="AA1062" s="13"/>
      <c r="AB1062" s="13"/>
      <c r="AC1062" s="13"/>
      <c r="AD1062" s="13"/>
      <c r="AE1062" s="13"/>
      <c r="AT1062" s="233" t="s">
        <v>142</v>
      </c>
      <c r="AU1062" s="233" t="s">
        <v>81</v>
      </c>
      <c r="AV1062" s="13" t="s">
        <v>77</v>
      </c>
      <c r="AW1062" s="13" t="s">
        <v>33</v>
      </c>
      <c r="AX1062" s="13" t="s">
        <v>72</v>
      </c>
      <c r="AY1062" s="233" t="s">
        <v>132</v>
      </c>
    </row>
    <row r="1063" s="14" customFormat="1">
      <c r="A1063" s="14"/>
      <c r="B1063" s="234"/>
      <c r="C1063" s="235"/>
      <c r="D1063" s="225" t="s">
        <v>142</v>
      </c>
      <c r="E1063" s="236" t="s">
        <v>19</v>
      </c>
      <c r="F1063" s="237" t="s">
        <v>240</v>
      </c>
      <c r="G1063" s="235"/>
      <c r="H1063" s="238">
        <v>9</v>
      </c>
      <c r="I1063" s="239"/>
      <c r="J1063" s="235"/>
      <c r="K1063" s="235"/>
      <c r="L1063" s="240"/>
      <c r="M1063" s="241"/>
      <c r="N1063" s="242"/>
      <c r="O1063" s="242"/>
      <c r="P1063" s="242"/>
      <c r="Q1063" s="242"/>
      <c r="R1063" s="242"/>
      <c r="S1063" s="242"/>
      <c r="T1063" s="243"/>
      <c r="U1063" s="14"/>
      <c r="V1063" s="14"/>
      <c r="W1063" s="14"/>
      <c r="X1063" s="14"/>
      <c r="Y1063" s="14"/>
      <c r="Z1063" s="14"/>
      <c r="AA1063" s="14"/>
      <c r="AB1063" s="14"/>
      <c r="AC1063" s="14"/>
      <c r="AD1063" s="14"/>
      <c r="AE1063" s="14"/>
      <c r="AT1063" s="244" t="s">
        <v>142</v>
      </c>
      <c r="AU1063" s="244" t="s">
        <v>81</v>
      </c>
      <c r="AV1063" s="14" t="s">
        <v>81</v>
      </c>
      <c r="AW1063" s="14" t="s">
        <v>33</v>
      </c>
      <c r="AX1063" s="14" t="s">
        <v>72</v>
      </c>
      <c r="AY1063" s="244" t="s">
        <v>132</v>
      </c>
    </row>
    <row r="1064" s="13" customFormat="1">
      <c r="A1064" s="13"/>
      <c r="B1064" s="223"/>
      <c r="C1064" s="224"/>
      <c r="D1064" s="225" t="s">
        <v>142</v>
      </c>
      <c r="E1064" s="226" t="s">
        <v>19</v>
      </c>
      <c r="F1064" s="227" t="s">
        <v>160</v>
      </c>
      <c r="G1064" s="224"/>
      <c r="H1064" s="226" t="s">
        <v>19</v>
      </c>
      <c r="I1064" s="228"/>
      <c r="J1064" s="224"/>
      <c r="K1064" s="224"/>
      <c r="L1064" s="229"/>
      <c r="M1064" s="230"/>
      <c r="N1064" s="231"/>
      <c r="O1064" s="231"/>
      <c r="P1064" s="231"/>
      <c r="Q1064" s="231"/>
      <c r="R1064" s="231"/>
      <c r="S1064" s="231"/>
      <c r="T1064" s="232"/>
      <c r="U1064" s="13"/>
      <c r="V1064" s="13"/>
      <c r="W1064" s="13"/>
      <c r="X1064" s="13"/>
      <c r="Y1064" s="13"/>
      <c r="Z1064" s="13"/>
      <c r="AA1064" s="13"/>
      <c r="AB1064" s="13"/>
      <c r="AC1064" s="13"/>
      <c r="AD1064" s="13"/>
      <c r="AE1064" s="13"/>
      <c r="AT1064" s="233" t="s">
        <v>142</v>
      </c>
      <c r="AU1064" s="233" t="s">
        <v>81</v>
      </c>
      <c r="AV1064" s="13" t="s">
        <v>77</v>
      </c>
      <c r="AW1064" s="13" t="s">
        <v>33</v>
      </c>
      <c r="AX1064" s="13" t="s">
        <v>72</v>
      </c>
      <c r="AY1064" s="233" t="s">
        <v>132</v>
      </c>
    </row>
    <row r="1065" s="14" customFormat="1">
      <c r="A1065" s="14"/>
      <c r="B1065" s="234"/>
      <c r="C1065" s="235"/>
      <c r="D1065" s="225" t="s">
        <v>142</v>
      </c>
      <c r="E1065" s="236" t="s">
        <v>19</v>
      </c>
      <c r="F1065" s="237" t="s">
        <v>203</v>
      </c>
      <c r="G1065" s="235"/>
      <c r="H1065" s="238">
        <v>6</v>
      </c>
      <c r="I1065" s="239"/>
      <c r="J1065" s="235"/>
      <c r="K1065" s="235"/>
      <c r="L1065" s="240"/>
      <c r="M1065" s="241"/>
      <c r="N1065" s="242"/>
      <c r="O1065" s="242"/>
      <c r="P1065" s="242"/>
      <c r="Q1065" s="242"/>
      <c r="R1065" s="242"/>
      <c r="S1065" s="242"/>
      <c r="T1065" s="243"/>
      <c r="U1065" s="14"/>
      <c r="V1065" s="14"/>
      <c r="W1065" s="14"/>
      <c r="X1065" s="14"/>
      <c r="Y1065" s="14"/>
      <c r="Z1065" s="14"/>
      <c r="AA1065" s="14"/>
      <c r="AB1065" s="14"/>
      <c r="AC1065" s="14"/>
      <c r="AD1065" s="14"/>
      <c r="AE1065" s="14"/>
      <c r="AT1065" s="244" t="s">
        <v>142</v>
      </c>
      <c r="AU1065" s="244" t="s">
        <v>81</v>
      </c>
      <c r="AV1065" s="14" t="s">
        <v>81</v>
      </c>
      <c r="AW1065" s="14" t="s">
        <v>33</v>
      </c>
      <c r="AX1065" s="14" t="s">
        <v>72</v>
      </c>
      <c r="AY1065" s="244" t="s">
        <v>132</v>
      </c>
    </row>
    <row r="1066" s="15" customFormat="1">
      <c r="A1066" s="15"/>
      <c r="B1066" s="245"/>
      <c r="C1066" s="246"/>
      <c r="D1066" s="225" t="s">
        <v>142</v>
      </c>
      <c r="E1066" s="247" t="s">
        <v>19</v>
      </c>
      <c r="F1066" s="248" t="s">
        <v>152</v>
      </c>
      <c r="G1066" s="246"/>
      <c r="H1066" s="249">
        <v>115</v>
      </c>
      <c r="I1066" s="250"/>
      <c r="J1066" s="246"/>
      <c r="K1066" s="246"/>
      <c r="L1066" s="251"/>
      <c r="M1066" s="252"/>
      <c r="N1066" s="253"/>
      <c r="O1066" s="253"/>
      <c r="P1066" s="253"/>
      <c r="Q1066" s="253"/>
      <c r="R1066" s="253"/>
      <c r="S1066" s="253"/>
      <c r="T1066" s="254"/>
      <c r="U1066" s="15"/>
      <c r="V1066" s="15"/>
      <c r="W1066" s="15"/>
      <c r="X1066" s="15"/>
      <c r="Y1066" s="15"/>
      <c r="Z1066" s="15"/>
      <c r="AA1066" s="15"/>
      <c r="AB1066" s="15"/>
      <c r="AC1066" s="15"/>
      <c r="AD1066" s="15"/>
      <c r="AE1066" s="15"/>
      <c r="AT1066" s="255" t="s">
        <v>142</v>
      </c>
      <c r="AU1066" s="255" t="s">
        <v>81</v>
      </c>
      <c r="AV1066" s="15" t="s">
        <v>87</v>
      </c>
      <c r="AW1066" s="15" t="s">
        <v>33</v>
      </c>
      <c r="AX1066" s="15" t="s">
        <v>77</v>
      </c>
      <c r="AY1066" s="255" t="s">
        <v>132</v>
      </c>
    </row>
    <row r="1067" s="2" customFormat="1" ht="24.15" customHeight="1">
      <c r="A1067" s="39"/>
      <c r="B1067" s="40"/>
      <c r="C1067" s="205" t="s">
        <v>1065</v>
      </c>
      <c r="D1067" s="205" t="s">
        <v>134</v>
      </c>
      <c r="E1067" s="206" t="s">
        <v>1066</v>
      </c>
      <c r="F1067" s="207" t="s">
        <v>1067</v>
      </c>
      <c r="G1067" s="208" t="s">
        <v>302</v>
      </c>
      <c r="H1067" s="209">
        <v>294.73399999999998</v>
      </c>
      <c r="I1067" s="210"/>
      <c r="J1067" s="211">
        <f>ROUND(I1067*H1067,2)</f>
        <v>0</v>
      </c>
      <c r="K1067" s="207" t="s">
        <v>138</v>
      </c>
      <c r="L1067" s="45"/>
      <c r="M1067" s="212" t="s">
        <v>19</v>
      </c>
      <c r="N1067" s="213" t="s">
        <v>43</v>
      </c>
      <c r="O1067" s="85"/>
      <c r="P1067" s="214">
        <f>O1067*H1067</f>
        <v>0</v>
      </c>
      <c r="Q1067" s="214">
        <v>0.00032000000000000003</v>
      </c>
      <c r="R1067" s="214">
        <f>Q1067*H1067</f>
        <v>0.094314880000000004</v>
      </c>
      <c r="S1067" s="214">
        <v>0</v>
      </c>
      <c r="T1067" s="215">
        <f>S1067*H1067</f>
        <v>0</v>
      </c>
      <c r="U1067" s="39"/>
      <c r="V1067" s="39"/>
      <c r="W1067" s="39"/>
      <c r="X1067" s="39"/>
      <c r="Y1067" s="39"/>
      <c r="Z1067" s="39"/>
      <c r="AA1067" s="39"/>
      <c r="AB1067" s="39"/>
      <c r="AC1067" s="39"/>
      <c r="AD1067" s="39"/>
      <c r="AE1067" s="39"/>
      <c r="AR1067" s="216" t="s">
        <v>333</v>
      </c>
      <c r="AT1067" s="216" t="s">
        <v>134</v>
      </c>
      <c r="AU1067" s="216" t="s">
        <v>81</v>
      </c>
      <c r="AY1067" s="18" t="s">
        <v>132</v>
      </c>
      <c r="BE1067" s="217">
        <f>IF(N1067="základní",J1067,0)</f>
        <v>0</v>
      </c>
      <c r="BF1067" s="217">
        <f>IF(N1067="snížená",J1067,0)</f>
        <v>0</v>
      </c>
      <c r="BG1067" s="217">
        <f>IF(N1067="zákl. přenesená",J1067,0)</f>
        <v>0</v>
      </c>
      <c r="BH1067" s="217">
        <f>IF(N1067="sníž. přenesená",J1067,0)</f>
        <v>0</v>
      </c>
      <c r="BI1067" s="217">
        <f>IF(N1067="nulová",J1067,0)</f>
        <v>0</v>
      </c>
      <c r="BJ1067" s="18" t="s">
        <v>77</v>
      </c>
      <c r="BK1067" s="217">
        <f>ROUND(I1067*H1067,2)</f>
        <v>0</v>
      </c>
      <c r="BL1067" s="18" t="s">
        <v>333</v>
      </c>
      <c r="BM1067" s="216" t="s">
        <v>1068</v>
      </c>
    </row>
    <row r="1068" s="2" customFormat="1">
      <c r="A1068" s="39"/>
      <c r="B1068" s="40"/>
      <c r="C1068" s="41"/>
      <c r="D1068" s="218" t="s">
        <v>140</v>
      </c>
      <c r="E1068" s="41"/>
      <c r="F1068" s="219" t="s">
        <v>1069</v>
      </c>
      <c r="G1068" s="41"/>
      <c r="H1068" s="41"/>
      <c r="I1068" s="220"/>
      <c r="J1068" s="41"/>
      <c r="K1068" s="41"/>
      <c r="L1068" s="45"/>
      <c r="M1068" s="221"/>
      <c r="N1068" s="222"/>
      <c r="O1068" s="85"/>
      <c r="P1068" s="85"/>
      <c r="Q1068" s="85"/>
      <c r="R1068" s="85"/>
      <c r="S1068" s="85"/>
      <c r="T1068" s="86"/>
      <c r="U1068" s="39"/>
      <c r="V1068" s="39"/>
      <c r="W1068" s="39"/>
      <c r="X1068" s="39"/>
      <c r="Y1068" s="39"/>
      <c r="Z1068" s="39"/>
      <c r="AA1068" s="39"/>
      <c r="AB1068" s="39"/>
      <c r="AC1068" s="39"/>
      <c r="AD1068" s="39"/>
      <c r="AE1068" s="39"/>
      <c r="AT1068" s="18" t="s">
        <v>140</v>
      </c>
      <c r="AU1068" s="18" t="s">
        <v>81</v>
      </c>
    </row>
    <row r="1069" s="13" customFormat="1">
      <c r="A1069" s="13"/>
      <c r="B1069" s="223"/>
      <c r="C1069" s="224"/>
      <c r="D1069" s="225" t="s">
        <v>142</v>
      </c>
      <c r="E1069" s="226" t="s">
        <v>19</v>
      </c>
      <c r="F1069" s="227" t="s">
        <v>365</v>
      </c>
      <c r="G1069" s="224"/>
      <c r="H1069" s="226" t="s">
        <v>19</v>
      </c>
      <c r="I1069" s="228"/>
      <c r="J1069" s="224"/>
      <c r="K1069" s="224"/>
      <c r="L1069" s="229"/>
      <c r="M1069" s="230"/>
      <c r="N1069" s="231"/>
      <c r="O1069" s="231"/>
      <c r="P1069" s="231"/>
      <c r="Q1069" s="231"/>
      <c r="R1069" s="231"/>
      <c r="S1069" s="231"/>
      <c r="T1069" s="232"/>
      <c r="U1069" s="13"/>
      <c r="V1069" s="13"/>
      <c r="W1069" s="13"/>
      <c r="X1069" s="13"/>
      <c r="Y1069" s="13"/>
      <c r="Z1069" s="13"/>
      <c r="AA1069" s="13"/>
      <c r="AB1069" s="13"/>
      <c r="AC1069" s="13"/>
      <c r="AD1069" s="13"/>
      <c r="AE1069" s="13"/>
      <c r="AT1069" s="233" t="s">
        <v>142</v>
      </c>
      <c r="AU1069" s="233" t="s">
        <v>81</v>
      </c>
      <c r="AV1069" s="13" t="s">
        <v>77</v>
      </c>
      <c r="AW1069" s="13" t="s">
        <v>33</v>
      </c>
      <c r="AX1069" s="13" t="s">
        <v>72</v>
      </c>
      <c r="AY1069" s="233" t="s">
        <v>132</v>
      </c>
    </row>
    <row r="1070" s="13" customFormat="1">
      <c r="A1070" s="13"/>
      <c r="B1070" s="223"/>
      <c r="C1070" s="224"/>
      <c r="D1070" s="225" t="s">
        <v>142</v>
      </c>
      <c r="E1070" s="226" t="s">
        <v>19</v>
      </c>
      <c r="F1070" s="227" t="s">
        <v>144</v>
      </c>
      <c r="G1070" s="224"/>
      <c r="H1070" s="226" t="s">
        <v>19</v>
      </c>
      <c r="I1070" s="228"/>
      <c r="J1070" s="224"/>
      <c r="K1070" s="224"/>
      <c r="L1070" s="229"/>
      <c r="M1070" s="230"/>
      <c r="N1070" s="231"/>
      <c r="O1070" s="231"/>
      <c r="P1070" s="231"/>
      <c r="Q1070" s="231"/>
      <c r="R1070" s="231"/>
      <c r="S1070" s="231"/>
      <c r="T1070" s="232"/>
      <c r="U1070" s="13"/>
      <c r="V1070" s="13"/>
      <c r="W1070" s="13"/>
      <c r="X1070" s="13"/>
      <c r="Y1070" s="13"/>
      <c r="Z1070" s="13"/>
      <c r="AA1070" s="13"/>
      <c r="AB1070" s="13"/>
      <c r="AC1070" s="13"/>
      <c r="AD1070" s="13"/>
      <c r="AE1070" s="13"/>
      <c r="AT1070" s="233" t="s">
        <v>142</v>
      </c>
      <c r="AU1070" s="233" t="s">
        <v>81</v>
      </c>
      <c r="AV1070" s="13" t="s">
        <v>77</v>
      </c>
      <c r="AW1070" s="13" t="s">
        <v>33</v>
      </c>
      <c r="AX1070" s="13" t="s">
        <v>72</v>
      </c>
      <c r="AY1070" s="233" t="s">
        <v>132</v>
      </c>
    </row>
    <row r="1071" s="14" customFormat="1">
      <c r="A1071" s="14"/>
      <c r="B1071" s="234"/>
      <c r="C1071" s="235"/>
      <c r="D1071" s="225" t="s">
        <v>142</v>
      </c>
      <c r="E1071" s="236" t="s">
        <v>19</v>
      </c>
      <c r="F1071" s="237" t="s">
        <v>306</v>
      </c>
      <c r="G1071" s="235"/>
      <c r="H1071" s="238">
        <v>106.59</v>
      </c>
      <c r="I1071" s="239"/>
      <c r="J1071" s="235"/>
      <c r="K1071" s="235"/>
      <c r="L1071" s="240"/>
      <c r="M1071" s="241"/>
      <c r="N1071" s="242"/>
      <c r="O1071" s="242"/>
      <c r="P1071" s="242"/>
      <c r="Q1071" s="242"/>
      <c r="R1071" s="242"/>
      <c r="S1071" s="242"/>
      <c r="T1071" s="243"/>
      <c r="U1071" s="14"/>
      <c r="V1071" s="14"/>
      <c r="W1071" s="14"/>
      <c r="X1071" s="14"/>
      <c r="Y1071" s="14"/>
      <c r="Z1071" s="14"/>
      <c r="AA1071" s="14"/>
      <c r="AB1071" s="14"/>
      <c r="AC1071" s="14"/>
      <c r="AD1071" s="14"/>
      <c r="AE1071" s="14"/>
      <c r="AT1071" s="244" t="s">
        <v>142</v>
      </c>
      <c r="AU1071" s="244" t="s">
        <v>81</v>
      </c>
      <c r="AV1071" s="14" t="s">
        <v>81</v>
      </c>
      <c r="AW1071" s="14" t="s">
        <v>33</v>
      </c>
      <c r="AX1071" s="14" t="s">
        <v>72</v>
      </c>
      <c r="AY1071" s="244" t="s">
        <v>132</v>
      </c>
    </row>
    <row r="1072" s="13" customFormat="1">
      <c r="A1072" s="13"/>
      <c r="B1072" s="223"/>
      <c r="C1072" s="224"/>
      <c r="D1072" s="225" t="s">
        <v>142</v>
      </c>
      <c r="E1072" s="226" t="s">
        <v>19</v>
      </c>
      <c r="F1072" s="227" t="s">
        <v>269</v>
      </c>
      <c r="G1072" s="224"/>
      <c r="H1072" s="226" t="s">
        <v>19</v>
      </c>
      <c r="I1072" s="228"/>
      <c r="J1072" s="224"/>
      <c r="K1072" s="224"/>
      <c r="L1072" s="229"/>
      <c r="M1072" s="230"/>
      <c r="N1072" s="231"/>
      <c r="O1072" s="231"/>
      <c r="P1072" s="231"/>
      <c r="Q1072" s="231"/>
      <c r="R1072" s="231"/>
      <c r="S1072" s="231"/>
      <c r="T1072" s="232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233" t="s">
        <v>142</v>
      </c>
      <c r="AU1072" s="233" t="s">
        <v>81</v>
      </c>
      <c r="AV1072" s="13" t="s">
        <v>77</v>
      </c>
      <c r="AW1072" s="13" t="s">
        <v>33</v>
      </c>
      <c r="AX1072" s="13" t="s">
        <v>72</v>
      </c>
      <c r="AY1072" s="233" t="s">
        <v>132</v>
      </c>
    </row>
    <row r="1073" s="14" customFormat="1">
      <c r="A1073" s="14"/>
      <c r="B1073" s="234"/>
      <c r="C1073" s="235"/>
      <c r="D1073" s="225" t="s">
        <v>142</v>
      </c>
      <c r="E1073" s="236" t="s">
        <v>19</v>
      </c>
      <c r="F1073" s="237" t="s">
        <v>309</v>
      </c>
      <c r="G1073" s="235"/>
      <c r="H1073" s="238">
        <v>19.399999999999999</v>
      </c>
      <c r="I1073" s="239"/>
      <c r="J1073" s="235"/>
      <c r="K1073" s="235"/>
      <c r="L1073" s="240"/>
      <c r="M1073" s="241"/>
      <c r="N1073" s="242"/>
      <c r="O1073" s="242"/>
      <c r="P1073" s="242"/>
      <c r="Q1073" s="242"/>
      <c r="R1073" s="242"/>
      <c r="S1073" s="242"/>
      <c r="T1073" s="243"/>
      <c r="U1073" s="14"/>
      <c r="V1073" s="14"/>
      <c r="W1073" s="14"/>
      <c r="X1073" s="14"/>
      <c r="Y1073" s="14"/>
      <c r="Z1073" s="14"/>
      <c r="AA1073" s="14"/>
      <c r="AB1073" s="14"/>
      <c r="AC1073" s="14"/>
      <c r="AD1073" s="14"/>
      <c r="AE1073" s="14"/>
      <c r="AT1073" s="244" t="s">
        <v>142</v>
      </c>
      <c r="AU1073" s="244" t="s">
        <v>81</v>
      </c>
      <c r="AV1073" s="14" t="s">
        <v>81</v>
      </c>
      <c r="AW1073" s="14" t="s">
        <v>33</v>
      </c>
      <c r="AX1073" s="14" t="s">
        <v>72</v>
      </c>
      <c r="AY1073" s="244" t="s">
        <v>132</v>
      </c>
    </row>
    <row r="1074" s="13" customFormat="1">
      <c r="A1074" s="13"/>
      <c r="B1074" s="223"/>
      <c r="C1074" s="224"/>
      <c r="D1074" s="225" t="s">
        <v>142</v>
      </c>
      <c r="E1074" s="226" t="s">
        <v>19</v>
      </c>
      <c r="F1074" s="227" t="s">
        <v>173</v>
      </c>
      <c r="G1074" s="224"/>
      <c r="H1074" s="226" t="s">
        <v>19</v>
      </c>
      <c r="I1074" s="228"/>
      <c r="J1074" s="224"/>
      <c r="K1074" s="224"/>
      <c r="L1074" s="229"/>
      <c r="M1074" s="230"/>
      <c r="N1074" s="231"/>
      <c r="O1074" s="231"/>
      <c r="P1074" s="231"/>
      <c r="Q1074" s="231"/>
      <c r="R1074" s="231"/>
      <c r="S1074" s="231"/>
      <c r="T1074" s="232"/>
      <c r="U1074" s="13"/>
      <c r="V1074" s="13"/>
      <c r="W1074" s="13"/>
      <c r="X1074" s="13"/>
      <c r="Y1074" s="13"/>
      <c r="Z1074" s="13"/>
      <c r="AA1074" s="13"/>
      <c r="AB1074" s="13"/>
      <c r="AC1074" s="13"/>
      <c r="AD1074" s="13"/>
      <c r="AE1074" s="13"/>
      <c r="AT1074" s="233" t="s">
        <v>142</v>
      </c>
      <c r="AU1074" s="233" t="s">
        <v>81</v>
      </c>
      <c r="AV1074" s="13" t="s">
        <v>77</v>
      </c>
      <c r="AW1074" s="13" t="s">
        <v>33</v>
      </c>
      <c r="AX1074" s="13" t="s">
        <v>72</v>
      </c>
      <c r="AY1074" s="233" t="s">
        <v>132</v>
      </c>
    </row>
    <row r="1075" s="14" customFormat="1">
      <c r="A1075" s="14"/>
      <c r="B1075" s="234"/>
      <c r="C1075" s="235"/>
      <c r="D1075" s="225" t="s">
        <v>142</v>
      </c>
      <c r="E1075" s="236" t="s">
        <v>19</v>
      </c>
      <c r="F1075" s="237" t="s">
        <v>311</v>
      </c>
      <c r="G1075" s="235"/>
      <c r="H1075" s="238">
        <v>26.18</v>
      </c>
      <c r="I1075" s="239"/>
      <c r="J1075" s="235"/>
      <c r="K1075" s="235"/>
      <c r="L1075" s="240"/>
      <c r="M1075" s="241"/>
      <c r="N1075" s="242"/>
      <c r="O1075" s="242"/>
      <c r="P1075" s="242"/>
      <c r="Q1075" s="242"/>
      <c r="R1075" s="242"/>
      <c r="S1075" s="242"/>
      <c r="T1075" s="243"/>
      <c r="U1075" s="14"/>
      <c r="V1075" s="14"/>
      <c r="W1075" s="14"/>
      <c r="X1075" s="14"/>
      <c r="Y1075" s="14"/>
      <c r="Z1075" s="14"/>
      <c r="AA1075" s="14"/>
      <c r="AB1075" s="14"/>
      <c r="AC1075" s="14"/>
      <c r="AD1075" s="14"/>
      <c r="AE1075" s="14"/>
      <c r="AT1075" s="244" t="s">
        <v>142</v>
      </c>
      <c r="AU1075" s="244" t="s">
        <v>81</v>
      </c>
      <c r="AV1075" s="14" t="s">
        <v>81</v>
      </c>
      <c r="AW1075" s="14" t="s">
        <v>33</v>
      </c>
      <c r="AX1075" s="14" t="s">
        <v>72</v>
      </c>
      <c r="AY1075" s="244" t="s">
        <v>132</v>
      </c>
    </row>
    <row r="1076" s="13" customFormat="1">
      <c r="A1076" s="13"/>
      <c r="B1076" s="223"/>
      <c r="C1076" s="224"/>
      <c r="D1076" s="225" t="s">
        <v>142</v>
      </c>
      <c r="E1076" s="226" t="s">
        <v>19</v>
      </c>
      <c r="F1076" s="227" t="s">
        <v>148</v>
      </c>
      <c r="G1076" s="224"/>
      <c r="H1076" s="226" t="s">
        <v>19</v>
      </c>
      <c r="I1076" s="228"/>
      <c r="J1076" s="224"/>
      <c r="K1076" s="224"/>
      <c r="L1076" s="229"/>
      <c r="M1076" s="230"/>
      <c r="N1076" s="231"/>
      <c r="O1076" s="231"/>
      <c r="P1076" s="231"/>
      <c r="Q1076" s="231"/>
      <c r="R1076" s="231"/>
      <c r="S1076" s="231"/>
      <c r="T1076" s="232"/>
      <c r="U1076" s="13"/>
      <c r="V1076" s="13"/>
      <c r="W1076" s="13"/>
      <c r="X1076" s="13"/>
      <c r="Y1076" s="13"/>
      <c r="Z1076" s="13"/>
      <c r="AA1076" s="13"/>
      <c r="AB1076" s="13"/>
      <c r="AC1076" s="13"/>
      <c r="AD1076" s="13"/>
      <c r="AE1076" s="13"/>
      <c r="AT1076" s="233" t="s">
        <v>142</v>
      </c>
      <c r="AU1076" s="233" t="s">
        <v>81</v>
      </c>
      <c r="AV1076" s="13" t="s">
        <v>77</v>
      </c>
      <c r="AW1076" s="13" t="s">
        <v>33</v>
      </c>
      <c r="AX1076" s="13" t="s">
        <v>72</v>
      </c>
      <c r="AY1076" s="233" t="s">
        <v>132</v>
      </c>
    </row>
    <row r="1077" s="14" customFormat="1">
      <c r="A1077" s="14"/>
      <c r="B1077" s="234"/>
      <c r="C1077" s="235"/>
      <c r="D1077" s="225" t="s">
        <v>142</v>
      </c>
      <c r="E1077" s="236" t="s">
        <v>19</v>
      </c>
      <c r="F1077" s="237" t="s">
        <v>314</v>
      </c>
      <c r="G1077" s="235"/>
      <c r="H1077" s="238">
        <v>38.93</v>
      </c>
      <c r="I1077" s="239"/>
      <c r="J1077" s="235"/>
      <c r="K1077" s="235"/>
      <c r="L1077" s="240"/>
      <c r="M1077" s="241"/>
      <c r="N1077" s="242"/>
      <c r="O1077" s="242"/>
      <c r="P1077" s="242"/>
      <c r="Q1077" s="242"/>
      <c r="R1077" s="242"/>
      <c r="S1077" s="242"/>
      <c r="T1077" s="243"/>
      <c r="U1077" s="14"/>
      <c r="V1077" s="14"/>
      <c r="W1077" s="14"/>
      <c r="X1077" s="14"/>
      <c r="Y1077" s="14"/>
      <c r="Z1077" s="14"/>
      <c r="AA1077" s="14"/>
      <c r="AB1077" s="14"/>
      <c r="AC1077" s="14"/>
      <c r="AD1077" s="14"/>
      <c r="AE1077" s="14"/>
      <c r="AT1077" s="244" t="s">
        <v>142</v>
      </c>
      <c r="AU1077" s="244" t="s">
        <v>81</v>
      </c>
      <c r="AV1077" s="14" t="s">
        <v>81</v>
      </c>
      <c r="AW1077" s="14" t="s">
        <v>33</v>
      </c>
      <c r="AX1077" s="14" t="s">
        <v>72</v>
      </c>
      <c r="AY1077" s="244" t="s">
        <v>132</v>
      </c>
    </row>
    <row r="1078" s="13" customFormat="1">
      <c r="A1078" s="13"/>
      <c r="B1078" s="223"/>
      <c r="C1078" s="224"/>
      <c r="D1078" s="225" t="s">
        <v>142</v>
      </c>
      <c r="E1078" s="226" t="s">
        <v>19</v>
      </c>
      <c r="F1078" s="227" t="s">
        <v>150</v>
      </c>
      <c r="G1078" s="224"/>
      <c r="H1078" s="226" t="s">
        <v>19</v>
      </c>
      <c r="I1078" s="228"/>
      <c r="J1078" s="224"/>
      <c r="K1078" s="224"/>
      <c r="L1078" s="229"/>
      <c r="M1078" s="230"/>
      <c r="N1078" s="231"/>
      <c r="O1078" s="231"/>
      <c r="P1078" s="231"/>
      <c r="Q1078" s="231"/>
      <c r="R1078" s="231"/>
      <c r="S1078" s="231"/>
      <c r="T1078" s="232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T1078" s="233" t="s">
        <v>142</v>
      </c>
      <c r="AU1078" s="233" t="s">
        <v>81</v>
      </c>
      <c r="AV1078" s="13" t="s">
        <v>77</v>
      </c>
      <c r="AW1078" s="13" t="s">
        <v>33</v>
      </c>
      <c r="AX1078" s="13" t="s">
        <v>72</v>
      </c>
      <c r="AY1078" s="233" t="s">
        <v>132</v>
      </c>
    </row>
    <row r="1079" s="14" customFormat="1">
      <c r="A1079" s="14"/>
      <c r="B1079" s="234"/>
      <c r="C1079" s="235"/>
      <c r="D1079" s="225" t="s">
        <v>142</v>
      </c>
      <c r="E1079" s="236" t="s">
        <v>19</v>
      </c>
      <c r="F1079" s="237" t="s">
        <v>317</v>
      </c>
      <c r="G1079" s="235"/>
      <c r="H1079" s="238">
        <v>28.879999999999999</v>
      </c>
      <c r="I1079" s="239"/>
      <c r="J1079" s="235"/>
      <c r="K1079" s="235"/>
      <c r="L1079" s="240"/>
      <c r="M1079" s="241"/>
      <c r="N1079" s="242"/>
      <c r="O1079" s="242"/>
      <c r="P1079" s="242"/>
      <c r="Q1079" s="242"/>
      <c r="R1079" s="242"/>
      <c r="S1079" s="242"/>
      <c r="T1079" s="243"/>
      <c r="U1079" s="14"/>
      <c r="V1079" s="14"/>
      <c r="W1079" s="14"/>
      <c r="X1079" s="14"/>
      <c r="Y1079" s="14"/>
      <c r="Z1079" s="14"/>
      <c r="AA1079" s="14"/>
      <c r="AB1079" s="14"/>
      <c r="AC1079" s="14"/>
      <c r="AD1079" s="14"/>
      <c r="AE1079" s="14"/>
      <c r="AT1079" s="244" t="s">
        <v>142</v>
      </c>
      <c r="AU1079" s="244" t="s">
        <v>81</v>
      </c>
      <c r="AV1079" s="14" t="s">
        <v>81</v>
      </c>
      <c r="AW1079" s="14" t="s">
        <v>33</v>
      </c>
      <c r="AX1079" s="14" t="s">
        <v>72</v>
      </c>
      <c r="AY1079" s="244" t="s">
        <v>132</v>
      </c>
    </row>
    <row r="1080" s="13" customFormat="1">
      <c r="A1080" s="13"/>
      <c r="B1080" s="223"/>
      <c r="C1080" s="224"/>
      <c r="D1080" s="225" t="s">
        <v>142</v>
      </c>
      <c r="E1080" s="226" t="s">
        <v>19</v>
      </c>
      <c r="F1080" s="227" t="s">
        <v>179</v>
      </c>
      <c r="G1080" s="224"/>
      <c r="H1080" s="226" t="s">
        <v>19</v>
      </c>
      <c r="I1080" s="228"/>
      <c r="J1080" s="224"/>
      <c r="K1080" s="224"/>
      <c r="L1080" s="229"/>
      <c r="M1080" s="230"/>
      <c r="N1080" s="231"/>
      <c r="O1080" s="231"/>
      <c r="P1080" s="231"/>
      <c r="Q1080" s="231"/>
      <c r="R1080" s="231"/>
      <c r="S1080" s="231"/>
      <c r="T1080" s="232"/>
      <c r="U1080" s="13"/>
      <c r="V1080" s="13"/>
      <c r="W1080" s="13"/>
      <c r="X1080" s="13"/>
      <c r="Y1080" s="13"/>
      <c r="Z1080" s="13"/>
      <c r="AA1080" s="13"/>
      <c r="AB1080" s="13"/>
      <c r="AC1080" s="13"/>
      <c r="AD1080" s="13"/>
      <c r="AE1080" s="13"/>
      <c r="AT1080" s="233" t="s">
        <v>142</v>
      </c>
      <c r="AU1080" s="233" t="s">
        <v>81</v>
      </c>
      <c r="AV1080" s="13" t="s">
        <v>77</v>
      </c>
      <c r="AW1080" s="13" t="s">
        <v>33</v>
      </c>
      <c r="AX1080" s="13" t="s">
        <v>72</v>
      </c>
      <c r="AY1080" s="233" t="s">
        <v>132</v>
      </c>
    </row>
    <row r="1081" s="14" customFormat="1">
      <c r="A1081" s="14"/>
      <c r="B1081" s="234"/>
      <c r="C1081" s="235"/>
      <c r="D1081" s="225" t="s">
        <v>142</v>
      </c>
      <c r="E1081" s="236" t="s">
        <v>19</v>
      </c>
      <c r="F1081" s="237" t="s">
        <v>319</v>
      </c>
      <c r="G1081" s="235"/>
      <c r="H1081" s="238">
        <v>22.93</v>
      </c>
      <c r="I1081" s="239"/>
      <c r="J1081" s="235"/>
      <c r="K1081" s="235"/>
      <c r="L1081" s="240"/>
      <c r="M1081" s="241"/>
      <c r="N1081" s="242"/>
      <c r="O1081" s="242"/>
      <c r="P1081" s="242"/>
      <c r="Q1081" s="242"/>
      <c r="R1081" s="242"/>
      <c r="S1081" s="242"/>
      <c r="T1081" s="243"/>
      <c r="U1081" s="14"/>
      <c r="V1081" s="14"/>
      <c r="W1081" s="14"/>
      <c r="X1081" s="14"/>
      <c r="Y1081" s="14"/>
      <c r="Z1081" s="14"/>
      <c r="AA1081" s="14"/>
      <c r="AB1081" s="14"/>
      <c r="AC1081" s="14"/>
      <c r="AD1081" s="14"/>
      <c r="AE1081" s="14"/>
      <c r="AT1081" s="244" t="s">
        <v>142</v>
      </c>
      <c r="AU1081" s="244" t="s">
        <v>81</v>
      </c>
      <c r="AV1081" s="14" t="s">
        <v>81</v>
      </c>
      <c r="AW1081" s="14" t="s">
        <v>33</v>
      </c>
      <c r="AX1081" s="14" t="s">
        <v>72</v>
      </c>
      <c r="AY1081" s="244" t="s">
        <v>132</v>
      </c>
    </row>
    <row r="1082" s="13" customFormat="1">
      <c r="A1082" s="13"/>
      <c r="B1082" s="223"/>
      <c r="C1082" s="224"/>
      <c r="D1082" s="225" t="s">
        <v>142</v>
      </c>
      <c r="E1082" s="226" t="s">
        <v>19</v>
      </c>
      <c r="F1082" s="227" t="s">
        <v>160</v>
      </c>
      <c r="G1082" s="224"/>
      <c r="H1082" s="226" t="s">
        <v>19</v>
      </c>
      <c r="I1082" s="228"/>
      <c r="J1082" s="224"/>
      <c r="K1082" s="224"/>
      <c r="L1082" s="229"/>
      <c r="M1082" s="230"/>
      <c r="N1082" s="231"/>
      <c r="O1082" s="231"/>
      <c r="P1082" s="231"/>
      <c r="Q1082" s="231"/>
      <c r="R1082" s="231"/>
      <c r="S1082" s="231"/>
      <c r="T1082" s="232"/>
      <c r="U1082" s="13"/>
      <c r="V1082" s="13"/>
      <c r="W1082" s="13"/>
      <c r="X1082" s="13"/>
      <c r="Y1082" s="13"/>
      <c r="Z1082" s="13"/>
      <c r="AA1082" s="13"/>
      <c r="AB1082" s="13"/>
      <c r="AC1082" s="13"/>
      <c r="AD1082" s="13"/>
      <c r="AE1082" s="13"/>
      <c r="AT1082" s="233" t="s">
        <v>142</v>
      </c>
      <c r="AU1082" s="233" t="s">
        <v>81</v>
      </c>
      <c r="AV1082" s="13" t="s">
        <v>77</v>
      </c>
      <c r="AW1082" s="13" t="s">
        <v>33</v>
      </c>
      <c r="AX1082" s="13" t="s">
        <v>72</v>
      </c>
      <c r="AY1082" s="233" t="s">
        <v>132</v>
      </c>
    </row>
    <row r="1083" s="14" customFormat="1">
      <c r="A1083" s="14"/>
      <c r="B1083" s="234"/>
      <c r="C1083" s="235"/>
      <c r="D1083" s="225" t="s">
        <v>142</v>
      </c>
      <c r="E1083" s="236" t="s">
        <v>19</v>
      </c>
      <c r="F1083" s="237" t="s">
        <v>320</v>
      </c>
      <c r="G1083" s="235"/>
      <c r="H1083" s="238">
        <v>24.32</v>
      </c>
      <c r="I1083" s="239"/>
      <c r="J1083" s="235"/>
      <c r="K1083" s="235"/>
      <c r="L1083" s="240"/>
      <c r="M1083" s="241"/>
      <c r="N1083" s="242"/>
      <c r="O1083" s="242"/>
      <c r="P1083" s="242"/>
      <c r="Q1083" s="242"/>
      <c r="R1083" s="242"/>
      <c r="S1083" s="242"/>
      <c r="T1083" s="243"/>
      <c r="U1083" s="14"/>
      <c r="V1083" s="14"/>
      <c r="W1083" s="14"/>
      <c r="X1083" s="14"/>
      <c r="Y1083" s="14"/>
      <c r="Z1083" s="14"/>
      <c r="AA1083" s="14"/>
      <c r="AB1083" s="14"/>
      <c r="AC1083" s="14"/>
      <c r="AD1083" s="14"/>
      <c r="AE1083" s="14"/>
      <c r="AT1083" s="244" t="s">
        <v>142</v>
      </c>
      <c r="AU1083" s="244" t="s">
        <v>81</v>
      </c>
      <c r="AV1083" s="14" t="s">
        <v>81</v>
      </c>
      <c r="AW1083" s="14" t="s">
        <v>33</v>
      </c>
      <c r="AX1083" s="14" t="s">
        <v>72</v>
      </c>
      <c r="AY1083" s="244" t="s">
        <v>132</v>
      </c>
    </row>
    <row r="1084" s="13" customFormat="1">
      <c r="A1084" s="13"/>
      <c r="B1084" s="223"/>
      <c r="C1084" s="224"/>
      <c r="D1084" s="225" t="s">
        <v>142</v>
      </c>
      <c r="E1084" s="226" t="s">
        <v>19</v>
      </c>
      <c r="F1084" s="227" t="s">
        <v>325</v>
      </c>
      <c r="G1084" s="224"/>
      <c r="H1084" s="226" t="s">
        <v>19</v>
      </c>
      <c r="I1084" s="228"/>
      <c r="J1084" s="224"/>
      <c r="K1084" s="224"/>
      <c r="L1084" s="229"/>
      <c r="M1084" s="230"/>
      <c r="N1084" s="231"/>
      <c r="O1084" s="231"/>
      <c r="P1084" s="231"/>
      <c r="Q1084" s="231"/>
      <c r="R1084" s="231"/>
      <c r="S1084" s="231"/>
      <c r="T1084" s="232"/>
      <c r="U1084" s="13"/>
      <c r="V1084" s="13"/>
      <c r="W1084" s="13"/>
      <c r="X1084" s="13"/>
      <c r="Y1084" s="13"/>
      <c r="Z1084" s="13"/>
      <c r="AA1084" s="13"/>
      <c r="AB1084" s="13"/>
      <c r="AC1084" s="13"/>
      <c r="AD1084" s="13"/>
      <c r="AE1084" s="13"/>
      <c r="AT1084" s="233" t="s">
        <v>142</v>
      </c>
      <c r="AU1084" s="233" t="s">
        <v>81</v>
      </c>
      <c r="AV1084" s="13" t="s">
        <v>77</v>
      </c>
      <c r="AW1084" s="13" t="s">
        <v>33</v>
      </c>
      <c r="AX1084" s="13" t="s">
        <v>72</v>
      </c>
      <c r="AY1084" s="233" t="s">
        <v>132</v>
      </c>
    </row>
    <row r="1085" s="14" customFormat="1">
      <c r="A1085" s="14"/>
      <c r="B1085" s="234"/>
      <c r="C1085" s="235"/>
      <c r="D1085" s="225" t="s">
        <v>142</v>
      </c>
      <c r="E1085" s="236" t="s">
        <v>19</v>
      </c>
      <c r="F1085" s="237" t="s">
        <v>366</v>
      </c>
      <c r="G1085" s="235"/>
      <c r="H1085" s="238">
        <v>5.9000000000000004</v>
      </c>
      <c r="I1085" s="239"/>
      <c r="J1085" s="235"/>
      <c r="K1085" s="235"/>
      <c r="L1085" s="240"/>
      <c r="M1085" s="241"/>
      <c r="N1085" s="242"/>
      <c r="O1085" s="242"/>
      <c r="P1085" s="242"/>
      <c r="Q1085" s="242"/>
      <c r="R1085" s="242"/>
      <c r="S1085" s="242"/>
      <c r="T1085" s="243"/>
      <c r="U1085" s="14"/>
      <c r="V1085" s="14"/>
      <c r="W1085" s="14"/>
      <c r="X1085" s="14"/>
      <c r="Y1085" s="14"/>
      <c r="Z1085" s="14"/>
      <c r="AA1085" s="14"/>
      <c r="AB1085" s="14"/>
      <c r="AC1085" s="14"/>
      <c r="AD1085" s="14"/>
      <c r="AE1085" s="14"/>
      <c r="AT1085" s="244" t="s">
        <v>142</v>
      </c>
      <c r="AU1085" s="244" t="s">
        <v>81</v>
      </c>
      <c r="AV1085" s="14" t="s">
        <v>81</v>
      </c>
      <c r="AW1085" s="14" t="s">
        <v>33</v>
      </c>
      <c r="AX1085" s="14" t="s">
        <v>72</v>
      </c>
      <c r="AY1085" s="244" t="s">
        <v>132</v>
      </c>
    </row>
    <row r="1086" s="16" customFormat="1">
      <c r="A1086" s="16"/>
      <c r="B1086" s="256"/>
      <c r="C1086" s="257"/>
      <c r="D1086" s="225" t="s">
        <v>142</v>
      </c>
      <c r="E1086" s="258" t="s">
        <v>19</v>
      </c>
      <c r="F1086" s="259" t="s">
        <v>286</v>
      </c>
      <c r="G1086" s="257"/>
      <c r="H1086" s="260">
        <v>273.13</v>
      </c>
      <c r="I1086" s="261"/>
      <c r="J1086" s="257"/>
      <c r="K1086" s="257"/>
      <c r="L1086" s="262"/>
      <c r="M1086" s="263"/>
      <c r="N1086" s="264"/>
      <c r="O1086" s="264"/>
      <c r="P1086" s="264"/>
      <c r="Q1086" s="264"/>
      <c r="R1086" s="264"/>
      <c r="S1086" s="264"/>
      <c r="T1086" s="265"/>
      <c r="U1086" s="16"/>
      <c r="V1086" s="16"/>
      <c r="W1086" s="16"/>
      <c r="X1086" s="16"/>
      <c r="Y1086" s="16"/>
      <c r="Z1086" s="16"/>
      <c r="AA1086" s="16"/>
      <c r="AB1086" s="16"/>
      <c r="AC1086" s="16"/>
      <c r="AD1086" s="16"/>
      <c r="AE1086" s="16"/>
      <c r="AT1086" s="266" t="s">
        <v>142</v>
      </c>
      <c r="AU1086" s="266" t="s">
        <v>81</v>
      </c>
      <c r="AV1086" s="16" t="s">
        <v>84</v>
      </c>
      <c r="AW1086" s="16" t="s">
        <v>33</v>
      </c>
      <c r="AX1086" s="16" t="s">
        <v>72</v>
      </c>
      <c r="AY1086" s="266" t="s">
        <v>132</v>
      </c>
    </row>
    <row r="1087" s="13" customFormat="1">
      <c r="A1087" s="13"/>
      <c r="B1087" s="223"/>
      <c r="C1087" s="224"/>
      <c r="D1087" s="225" t="s">
        <v>142</v>
      </c>
      <c r="E1087" s="226" t="s">
        <v>19</v>
      </c>
      <c r="F1087" s="227" t="s">
        <v>143</v>
      </c>
      <c r="G1087" s="224"/>
      <c r="H1087" s="226" t="s">
        <v>19</v>
      </c>
      <c r="I1087" s="228"/>
      <c r="J1087" s="224"/>
      <c r="K1087" s="224"/>
      <c r="L1087" s="229"/>
      <c r="M1087" s="230"/>
      <c r="N1087" s="231"/>
      <c r="O1087" s="231"/>
      <c r="P1087" s="231"/>
      <c r="Q1087" s="231"/>
      <c r="R1087" s="231"/>
      <c r="S1087" s="231"/>
      <c r="T1087" s="232"/>
      <c r="U1087" s="13"/>
      <c r="V1087" s="13"/>
      <c r="W1087" s="13"/>
      <c r="X1087" s="13"/>
      <c r="Y1087" s="13"/>
      <c r="Z1087" s="13"/>
      <c r="AA1087" s="13"/>
      <c r="AB1087" s="13"/>
      <c r="AC1087" s="13"/>
      <c r="AD1087" s="13"/>
      <c r="AE1087" s="13"/>
      <c r="AT1087" s="233" t="s">
        <v>142</v>
      </c>
      <c r="AU1087" s="233" t="s">
        <v>81</v>
      </c>
      <c r="AV1087" s="13" t="s">
        <v>77</v>
      </c>
      <c r="AW1087" s="13" t="s">
        <v>33</v>
      </c>
      <c r="AX1087" s="13" t="s">
        <v>72</v>
      </c>
      <c r="AY1087" s="233" t="s">
        <v>132</v>
      </c>
    </row>
    <row r="1088" s="13" customFormat="1">
      <c r="A1088" s="13"/>
      <c r="B1088" s="223"/>
      <c r="C1088" s="224"/>
      <c r="D1088" s="225" t="s">
        <v>142</v>
      </c>
      <c r="E1088" s="226" t="s">
        <v>19</v>
      </c>
      <c r="F1088" s="227" t="s">
        <v>144</v>
      </c>
      <c r="G1088" s="224"/>
      <c r="H1088" s="226" t="s">
        <v>19</v>
      </c>
      <c r="I1088" s="228"/>
      <c r="J1088" s="224"/>
      <c r="K1088" s="224"/>
      <c r="L1088" s="229"/>
      <c r="M1088" s="230"/>
      <c r="N1088" s="231"/>
      <c r="O1088" s="231"/>
      <c r="P1088" s="231"/>
      <c r="Q1088" s="231"/>
      <c r="R1088" s="231"/>
      <c r="S1088" s="231"/>
      <c r="T1088" s="232"/>
      <c r="U1088" s="13"/>
      <c r="V1088" s="13"/>
      <c r="W1088" s="13"/>
      <c r="X1088" s="13"/>
      <c r="Y1088" s="13"/>
      <c r="Z1088" s="13"/>
      <c r="AA1088" s="13"/>
      <c r="AB1088" s="13"/>
      <c r="AC1088" s="13"/>
      <c r="AD1088" s="13"/>
      <c r="AE1088" s="13"/>
      <c r="AT1088" s="233" t="s">
        <v>142</v>
      </c>
      <c r="AU1088" s="233" t="s">
        <v>81</v>
      </c>
      <c r="AV1088" s="13" t="s">
        <v>77</v>
      </c>
      <c r="AW1088" s="13" t="s">
        <v>33</v>
      </c>
      <c r="AX1088" s="13" t="s">
        <v>72</v>
      </c>
      <c r="AY1088" s="233" t="s">
        <v>132</v>
      </c>
    </row>
    <row r="1089" s="14" customFormat="1">
      <c r="A1089" s="14"/>
      <c r="B1089" s="234"/>
      <c r="C1089" s="235"/>
      <c r="D1089" s="225" t="s">
        <v>142</v>
      </c>
      <c r="E1089" s="236" t="s">
        <v>19</v>
      </c>
      <c r="F1089" s="237" t="s">
        <v>1070</v>
      </c>
      <c r="G1089" s="235"/>
      <c r="H1089" s="238">
        <v>5.9850000000000003</v>
      </c>
      <c r="I1089" s="239"/>
      <c r="J1089" s="235"/>
      <c r="K1089" s="235"/>
      <c r="L1089" s="240"/>
      <c r="M1089" s="241"/>
      <c r="N1089" s="242"/>
      <c r="O1089" s="242"/>
      <c r="P1089" s="242"/>
      <c r="Q1089" s="242"/>
      <c r="R1089" s="242"/>
      <c r="S1089" s="242"/>
      <c r="T1089" s="243"/>
      <c r="U1089" s="14"/>
      <c r="V1089" s="14"/>
      <c r="W1089" s="14"/>
      <c r="X1089" s="14"/>
      <c r="Y1089" s="14"/>
      <c r="Z1089" s="14"/>
      <c r="AA1089" s="14"/>
      <c r="AB1089" s="14"/>
      <c r="AC1089" s="14"/>
      <c r="AD1089" s="14"/>
      <c r="AE1089" s="14"/>
      <c r="AT1089" s="244" t="s">
        <v>142</v>
      </c>
      <c r="AU1089" s="244" t="s">
        <v>81</v>
      </c>
      <c r="AV1089" s="14" t="s">
        <v>81</v>
      </c>
      <c r="AW1089" s="14" t="s">
        <v>33</v>
      </c>
      <c r="AX1089" s="14" t="s">
        <v>72</v>
      </c>
      <c r="AY1089" s="244" t="s">
        <v>132</v>
      </c>
    </row>
    <row r="1090" s="14" customFormat="1">
      <c r="A1090" s="14"/>
      <c r="B1090" s="234"/>
      <c r="C1090" s="235"/>
      <c r="D1090" s="225" t="s">
        <v>142</v>
      </c>
      <c r="E1090" s="236" t="s">
        <v>19</v>
      </c>
      <c r="F1090" s="237" t="s">
        <v>1071</v>
      </c>
      <c r="G1090" s="235"/>
      <c r="H1090" s="238">
        <v>2.1360000000000001</v>
      </c>
      <c r="I1090" s="239"/>
      <c r="J1090" s="235"/>
      <c r="K1090" s="235"/>
      <c r="L1090" s="240"/>
      <c r="M1090" s="241"/>
      <c r="N1090" s="242"/>
      <c r="O1090" s="242"/>
      <c r="P1090" s="242"/>
      <c r="Q1090" s="242"/>
      <c r="R1090" s="242"/>
      <c r="S1090" s="242"/>
      <c r="T1090" s="243"/>
      <c r="U1090" s="14"/>
      <c r="V1090" s="14"/>
      <c r="W1090" s="14"/>
      <c r="X1090" s="14"/>
      <c r="Y1090" s="14"/>
      <c r="Z1090" s="14"/>
      <c r="AA1090" s="14"/>
      <c r="AB1090" s="14"/>
      <c r="AC1090" s="14"/>
      <c r="AD1090" s="14"/>
      <c r="AE1090" s="14"/>
      <c r="AT1090" s="244" t="s">
        <v>142</v>
      </c>
      <c r="AU1090" s="244" t="s">
        <v>81</v>
      </c>
      <c r="AV1090" s="14" t="s">
        <v>81</v>
      </c>
      <c r="AW1090" s="14" t="s">
        <v>33</v>
      </c>
      <c r="AX1090" s="14" t="s">
        <v>72</v>
      </c>
      <c r="AY1090" s="244" t="s">
        <v>132</v>
      </c>
    </row>
    <row r="1091" s="14" customFormat="1">
      <c r="A1091" s="14"/>
      <c r="B1091" s="234"/>
      <c r="C1091" s="235"/>
      <c r="D1091" s="225" t="s">
        <v>142</v>
      </c>
      <c r="E1091" s="236" t="s">
        <v>19</v>
      </c>
      <c r="F1091" s="237" t="s">
        <v>1072</v>
      </c>
      <c r="G1091" s="235"/>
      <c r="H1091" s="238">
        <v>2.8199999999999998</v>
      </c>
      <c r="I1091" s="239"/>
      <c r="J1091" s="235"/>
      <c r="K1091" s="235"/>
      <c r="L1091" s="240"/>
      <c r="M1091" s="241"/>
      <c r="N1091" s="242"/>
      <c r="O1091" s="242"/>
      <c r="P1091" s="242"/>
      <c r="Q1091" s="242"/>
      <c r="R1091" s="242"/>
      <c r="S1091" s="242"/>
      <c r="T1091" s="243"/>
      <c r="U1091" s="14"/>
      <c r="V1091" s="14"/>
      <c r="W1091" s="14"/>
      <c r="X1091" s="14"/>
      <c r="Y1091" s="14"/>
      <c r="Z1091" s="14"/>
      <c r="AA1091" s="14"/>
      <c r="AB1091" s="14"/>
      <c r="AC1091" s="14"/>
      <c r="AD1091" s="14"/>
      <c r="AE1091" s="14"/>
      <c r="AT1091" s="244" t="s">
        <v>142</v>
      </c>
      <c r="AU1091" s="244" t="s">
        <v>81</v>
      </c>
      <c r="AV1091" s="14" t="s">
        <v>81</v>
      </c>
      <c r="AW1091" s="14" t="s">
        <v>33</v>
      </c>
      <c r="AX1091" s="14" t="s">
        <v>72</v>
      </c>
      <c r="AY1091" s="244" t="s">
        <v>132</v>
      </c>
    </row>
    <row r="1092" s="14" customFormat="1">
      <c r="A1092" s="14"/>
      <c r="B1092" s="234"/>
      <c r="C1092" s="235"/>
      <c r="D1092" s="225" t="s">
        <v>142</v>
      </c>
      <c r="E1092" s="236" t="s">
        <v>19</v>
      </c>
      <c r="F1092" s="237" t="s">
        <v>1073</v>
      </c>
      <c r="G1092" s="235"/>
      <c r="H1092" s="238">
        <v>3.4289999999999998</v>
      </c>
      <c r="I1092" s="239"/>
      <c r="J1092" s="235"/>
      <c r="K1092" s="235"/>
      <c r="L1092" s="240"/>
      <c r="M1092" s="241"/>
      <c r="N1092" s="242"/>
      <c r="O1092" s="242"/>
      <c r="P1092" s="242"/>
      <c r="Q1092" s="242"/>
      <c r="R1092" s="242"/>
      <c r="S1092" s="242"/>
      <c r="T1092" s="243"/>
      <c r="U1092" s="14"/>
      <c r="V1092" s="14"/>
      <c r="W1092" s="14"/>
      <c r="X1092" s="14"/>
      <c r="Y1092" s="14"/>
      <c r="Z1092" s="14"/>
      <c r="AA1092" s="14"/>
      <c r="AB1092" s="14"/>
      <c r="AC1092" s="14"/>
      <c r="AD1092" s="14"/>
      <c r="AE1092" s="14"/>
      <c r="AT1092" s="244" t="s">
        <v>142</v>
      </c>
      <c r="AU1092" s="244" t="s">
        <v>81</v>
      </c>
      <c r="AV1092" s="14" t="s">
        <v>81</v>
      </c>
      <c r="AW1092" s="14" t="s">
        <v>33</v>
      </c>
      <c r="AX1092" s="14" t="s">
        <v>72</v>
      </c>
      <c r="AY1092" s="244" t="s">
        <v>132</v>
      </c>
    </row>
    <row r="1093" s="13" customFormat="1">
      <c r="A1093" s="13"/>
      <c r="B1093" s="223"/>
      <c r="C1093" s="224"/>
      <c r="D1093" s="225" t="s">
        <v>142</v>
      </c>
      <c r="E1093" s="226" t="s">
        <v>19</v>
      </c>
      <c r="F1093" s="227" t="s">
        <v>173</v>
      </c>
      <c r="G1093" s="224"/>
      <c r="H1093" s="226" t="s">
        <v>19</v>
      </c>
      <c r="I1093" s="228"/>
      <c r="J1093" s="224"/>
      <c r="K1093" s="224"/>
      <c r="L1093" s="229"/>
      <c r="M1093" s="230"/>
      <c r="N1093" s="231"/>
      <c r="O1093" s="231"/>
      <c r="P1093" s="231"/>
      <c r="Q1093" s="231"/>
      <c r="R1093" s="231"/>
      <c r="S1093" s="231"/>
      <c r="T1093" s="232"/>
      <c r="U1093" s="13"/>
      <c r="V1093" s="13"/>
      <c r="W1093" s="13"/>
      <c r="X1093" s="13"/>
      <c r="Y1093" s="13"/>
      <c r="Z1093" s="13"/>
      <c r="AA1093" s="13"/>
      <c r="AB1093" s="13"/>
      <c r="AC1093" s="13"/>
      <c r="AD1093" s="13"/>
      <c r="AE1093" s="13"/>
      <c r="AT1093" s="233" t="s">
        <v>142</v>
      </c>
      <c r="AU1093" s="233" t="s">
        <v>81</v>
      </c>
      <c r="AV1093" s="13" t="s">
        <v>77</v>
      </c>
      <c r="AW1093" s="13" t="s">
        <v>33</v>
      </c>
      <c r="AX1093" s="13" t="s">
        <v>72</v>
      </c>
      <c r="AY1093" s="233" t="s">
        <v>132</v>
      </c>
    </row>
    <row r="1094" s="14" customFormat="1">
      <c r="A1094" s="14"/>
      <c r="B1094" s="234"/>
      <c r="C1094" s="235"/>
      <c r="D1094" s="225" t="s">
        <v>142</v>
      </c>
      <c r="E1094" s="236" t="s">
        <v>19</v>
      </c>
      <c r="F1094" s="237" t="s">
        <v>1074</v>
      </c>
      <c r="G1094" s="235"/>
      <c r="H1094" s="238">
        <v>0.42599999999999999</v>
      </c>
      <c r="I1094" s="239"/>
      <c r="J1094" s="235"/>
      <c r="K1094" s="235"/>
      <c r="L1094" s="240"/>
      <c r="M1094" s="241"/>
      <c r="N1094" s="242"/>
      <c r="O1094" s="242"/>
      <c r="P1094" s="242"/>
      <c r="Q1094" s="242"/>
      <c r="R1094" s="242"/>
      <c r="S1094" s="242"/>
      <c r="T1094" s="243"/>
      <c r="U1094" s="14"/>
      <c r="V1094" s="14"/>
      <c r="W1094" s="14"/>
      <c r="X1094" s="14"/>
      <c r="Y1094" s="14"/>
      <c r="Z1094" s="14"/>
      <c r="AA1094" s="14"/>
      <c r="AB1094" s="14"/>
      <c r="AC1094" s="14"/>
      <c r="AD1094" s="14"/>
      <c r="AE1094" s="14"/>
      <c r="AT1094" s="244" t="s">
        <v>142</v>
      </c>
      <c r="AU1094" s="244" t="s">
        <v>81</v>
      </c>
      <c r="AV1094" s="14" t="s">
        <v>81</v>
      </c>
      <c r="AW1094" s="14" t="s">
        <v>33</v>
      </c>
      <c r="AX1094" s="14" t="s">
        <v>72</v>
      </c>
      <c r="AY1094" s="244" t="s">
        <v>132</v>
      </c>
    </row>
    <row r="1095" s="13" customFormat="1">
      <c r="A1095" s="13"/>
      <c r="B1095" s="223"/>
      <c r="C1095" s="224"/>
      <c r="D1095" s="225" t="s">
        <v>142</v>
      </c>
      <c r="E1095" s="226" t="s">
        <v>19</v>
      </c>
      <c r="F1095" s="227" t="s">
        <v>148</v>
      </c>
      <c r="G1095" s="224"/>
      <c r="H1095" s="226" t="s">
        <v>19</v>
      </c>
      <c r="I1095" s="228"/>
      <c r="J1095" s="224"/>
      <c r="K1095" s="224"/>
      <c r="L1095" s="229"/>
      <c r="M1095" s="230"/>
      <c r="N1095" s="231"/>
      <c r="O1095" s="231"/>
      <c r="P1095" s="231"/>
      <c r="Q1095" s="231"/>
      <c r="R1095" s="231"/>
      <c r="S1095" s="231"/>
      <c r="T1095" s="232"/>
      <c r="U1095" s="13"/>
      <c r="V1095" s="13"/>
      <c r="W1095" s="13"/>
      <c r="X1095" s="13"/>
      <c r="Y1095" s="13"/>
      <c r="Z1095" s="13"/>
      <c r="AA1095" s="13"/>
      <c r="AB1095" s="13"/>
      <c r="AC1095" s="13"/>
      <c r="AD1095" s="13"/>
      <c r="AE1095" s="13"/>
      <c r="AT1095" s="233" t="s">
        <v>142</v>
      </c>
      <c r="AU1095" s="233" t="s">
        <v>81</v>
      </c>
      <c r="AV1095" s="13" t="s">
        <v>77</v>
      </c>
      <c r="AW1095" s="13" t="s">
        <v>33</v>
      </c>
      <c r="AX1095" s="13" t="s">
        <v>72</v>
      </c>
      <c r="AY1095" s="233" t="s">
        <v>132</v>
      </c>
    </row>
    <row r="1096" s="14" customFormat="1">
      <c r="A1096" s="14"/>
      <c r="B1096" s="234"/>
      <c r="C1096" s="235"/>
      <c r="D1096" s="225" t="s">
        <v>142</v>
      </c>
      <c r="E1096" s="236" t="s">
        <v>19</v>
      </c>
      <c r="F1096" s="237" t="s">
        <v>1075</v>
      </c>
      <c r="G1096" s="235"/>
      <c r="H1096" s="238">
        <v>2.399</v>
      </c>
      <c r="I1096" s="239"/>
      <c r="J1096" s="235"/>
      <c r="K1096" s="235"/>
      <c r="L1096" s="240"/>
      <c r="M1096" s="241"/>
      <c r="N1096" s="242"/>
      <c r="O1096" s="242"/>
      <c r="P1096" s="242"/>
      <c r="Q1096" s="242"/>
      <c r="R1096" s="242"/>
      <c r="S1096" s="242"/>
      <c r="T1096" s="243"/>
      <c r="U1096" s="14"/>
      <c r="V1096" s="14"/>
      <c r="W1096" s="14"/>
      <c r="X1096" s="14"/>
      <c r="Y1096" s="14"/>
      <c r="Z1096" s="14"/>
      <c r="AA1096" s="14"/>
      <c r="AB1096" s="14"/>
      <c r="AC1096" s="14"/>
      <c r="AD1096" s="14"/>
      <c r="AE1096" s="14"/>
      <c r="AT1096" s="244" t="s">
        <v>142</v>
      </c>
      <c r="AU1096" s="244" t="s">
        <v>81</v>
      </c>
      <c r="AV1096" s="14" t="s">
        <v>81</v>
      </c>
      <c r="AW1096" s="14" t="s">
        <v>33</v>
      </c>
      <c r="AX1096" s="14" t="s">
        <v>72</v>
      </c>
      <c r="AY1096" s="244" t="s">
        <v>132</v>
      </c>
    </row>
    <row r="1097" s="14" customFormat="1">
      <c r="A1097" s="14"/>
      <c r="B1097" s="234"/>
      <c r="C1097" s="235"/>
      <c r="D1097" s="225" t="s">
        <v>142</v>
      </c>
      <c r="E1097" s="236" t="s">
        <v>19</v>
      </c>
      <c r="F1097" s="237" t="s">
        <v>1076</v>
      </c>
      <c r="G1097" s="235"/>
      <c r="H1097" s="238">
        <v>1.3020000000000001</v>
      </c>
      <c r="I1097" s="239"/>
      <c r="J1097" s="235"/>
      <c r="K1097" s="235"/>
      <c r="L1097" s="240"/>
      <c r="M1097" s="241"/>
      <c r="N1097" s="242"/>
      <c r="O1097" s="242"/>
      <c r="P1097" s="242"/>
      <c r="Q1097" s="242"/>
      <c r="R1097" s="242"/>
      <c r="S1097" s="242"/>
      <c r="T1097" s="243"/>
      <c r="U1097" s="14"/>
      <c r="V1097" s="14"/>
      <c r="W1097" s="14"/>
      <c r="X1097" s="14"/>
      <c r="Y1097" s="14"/>
      <c r="Z1097" s="14"/>
      <c r="AA1097" s="14"/>
      <c r="AB1097" s="14"/>
      <c r="AC1097" s="14"/>
      <c r="AD1097" s="14"/>
      <c r="AE1097" s="14"/>
      <c r="AT1097" s="244" t="s">
        <v>142</v>
      </c>
      <c r="AU1097" s="244" t="s">
        <v>81</v>
      </c>
      <c r="AV1097" s="14" t="s">
        <v>81</v>
      </c>
      <c r="AW1097" s="14" t="s">
        <v>33</v>
      </c>
      <c r="AX1097" s="14" t="s">
        <v>72</v>
      </c>
      <c r="AY1097" s="244" t="s">
        <v>132</v>
      </c>
    </row>
    <row r="1098" s="13" customFormat="1">
      <c r="A1098" s="13"/>
      <c r="B1098" s="223"/>
      <c r="C1098" s="224"/>
      <c r="D1098" s="225" t="s">
        <v>142</v>
      </c>
      <c r="E1098" s="226" t="s">
        <v>19</v>
      </c>
      <c r="F1098" s="227" t="s">
        <v>150</v>
      </c>
      <c r="G1098" s="224"/>
      <c r="H1098" s="226" t="s">
        <v>19</v>
      </c>
      <c r="I1098" s="228"/>
      <c r="J1098" s="224"/>
      <c r="K1098" s="224"/>
      <c r="L1098" s="229"/>
      <c r="M1098" s="230"/>
      <c r="N1098" s="231"/>
      <c r="O1098" s="231"/>
      <c r="P1098" s="231"/>
      <c r="Q1098" s="231"/>
      <c r="R1098" s="231"/>
      <c r="S1098" s="231"/>
      <c r="T1098" s="232"/>
      <c r="U1098" s="13"/>
      <c r="V1098" s="13"/>
      <c r="W1098" s="13"/>
      <c r="X1098" s="13"/>
      <c r="Y1098" s="13"/>
      <c r="Z1098" s="13"/>
      <c r="AA1098" s="13"/>
      <c r="AB1098" s="13"/>
      <c r="AC1098" s="13"/>
      <c r="AD1098" s="13"/>
      <c r="AE1098" s="13"/>
      <c r="AT1098" s="233" t="s">
        <v>142</v>
      </c>
      <c r="AU1098" s="233" t="s">
        <v>81</v>
      </c>
      <c r="AV1098" s="13" t="s">
        <v>77</v>
      </c>
      <c r="AW1098" s="13" t="s">
        <v>33</v>
      </c>
      <c r="AX1098" s="13" t="s">
        <v>72</v>
      </c>
      <c r="AY1098" s="233" t="s">
        <v>132</v>
      </c>
    </row>
    <row r="1099" s="14" customFormat="1">
      <c r="A1099" s="14"/>
      <c r="B1099" s="234"/>
      <c r="C1099" s="235"/>
      <c r="D1099" s="225" t="s">
        <v>142</v>
      </c>
      <c r="E1099" s="236" t="s">
        <v>19</v>
      </c>
      <c r="F1099" s="237" t="s">
        <v>1077</v>
      </c>
      <c r="G1099" s="235"/>
      <c r="H1099" s="238">
        <v>1.3320000000000001</v>
      </c>
      <c r="I1099" s="239"/>
      <c r="J1099" s="235"/>
      <c r="K1099" s="235"/>
      <c r="L1099" s="240"/>
      <c r="M1099" s="241"/>
      <c r="N1099" s="242"/>
      <c r="O1099" s="242"/>
      <c r="P1099" s="242"/>
      <c r="Q1099" s="242"/>
      <c r="R1099" s="242"/>
      <c r="S1099" s="242"/>
      <c r="T1099" s="243"/>
      <c r="U1099" s="14"/>
      <c r="V1099" s="14"/>
      <c r="W1099" s="14"/>
      <c r="X1099" s="14"/>
      <c r="Y1099" s="14"/>
      <c r="Z1099" s="14"/>
      <c r="AA1099" s="14"/>
      <c r="AB1099" s="14"/>
      <c r="AC1099" s="14"/>
      <c r="AD1099" s="14"/>
      <c r="AE1099" s="14"/>
      <c r="AT1099" s="244" t="s">
        <v>142</v>
      </c>
      <c r="AU1099" s="244" t="s">
        <v>81</v>
      </c>
      <c r="AV1099" s="14" t="s">
        <v>81</v>
      </c>
      <c r="AW1099" s="14" t="s">
        <v>33</v>
      </c>
      <c r="AX1099" s="14" t="s">
        <v>72</v>
      </c>
      <c r="AY1099" s="244" t="s">
        <v>132</v>
      </c>
    </row>
    <row r="1100" s="13" customFormat="1">
      <c r="A1100" s="13"/>
      <c r="B1100" s="223"/>
      <c r="C1100" s="224"/>
      <c r="D1100" s="225" t="s">
        <v>142</v>
      </c>
      <c r="E1100" s="226" t="s">
        <v>19</v>
      </c>
      <c r="F1100" s="227" t="s">
        <v>179</v>
      </c>
      <c r="G1100" s="224"/>
      <c r="H1100" s="226" t="s">
        <v>19</v>
      </c>
      <c r="I1100" s="228"/>
      <c r="J1100" s="224"/>
      <c r="K1100" s="224"/>
      <c r="L1100" s="229"/>
      <c r="M1100" s="230"/>
      <c r="N1100" s="231"/>
      <c r="O1100" s="231"/>
      <c r="P1100" s="231"/>
      <c r="Q1100" s="231"/>
      <c r="R1100" s="231"/>
      <c r="S1100" s="231"/>
      <c r="T1100" s="232"/>
      <c r="U1100" s="13"/>
      <c r="V1100" s="13"/>
      <c r="W1100" s="13"/>
      <c r="X1100" s="13"/>
      <c r="Y1100" s="13"/>
      <c r="Z1100" s="13"/>
      <c r="AA1100" s="13"/>
      <c r="AB1100" s="13"/>
      <c r="AC1100" s="13"/>
      <c r="AD1100" s="13"/>
      <c r="AE1100" s="13"/>
      <c r="AT1100" s="233" t="s">
        <v>142</v>
      </c>
      <c r="AU1100" s="233" t="s">
        <v>81</v>
      </c>
      <c r="AV1100" s="13" t="s">
        <v>77</v>
      </c>
      <c r="AW1100" s="13" t="s">
        <v>33</v>
      </c>
      <c r="AX1100" s="13" t="s">
        <v>72</v>
      </c>
      <c r="AY1100" s="233" t="s">
        <v>132</v>
      </c>
    </row>
    <row r="1101" s="14" customFormat="1">
      <c r="A1101" s="14"/>
      <c r="B1101" s="234"/>
      <c r="C1101" s="235"/>
      <c r="D1101" s="225" t="s">
        <v>142</v>
      </c>
      <c r="E1101" s="236" t="s">
        <v>19</v>
      </c>
      <c r="F1101" s="237" t="s">
        <v>1078</v>
      </c>
      <c r="G1101" s="235"/>
      <c r="H1101" s="238">
        <v>1.3799999999999999</v>
      </c>
      <c r="I1101" s="239"/>
      <c r="J1101" s="235"/>
      <c r="K1101" s="235"/>
      <c r="L1101" s="240"/>
      <c r="M1101" s="241"/>
      <c r="N1101" s="242"/>
      <c r="O1101" s="242"/>
      <c r="P1101" s="242"/>
      <c r="Q1101" s="242"/>
      <c r="R1101" s="242"/>
      <c r="S1101" s="242"/>
      <c r="T1101" s="243"/>
      <c r="U1101" s="14"/>
      <c r="V1101" s="14"/>
      <c r="W1101" s="14"/>
      <c r="X1101" s="14"/>
      <c r="Y1101" s="14"/>
      <c r="Z1101" s="14"/>
      <c r="AA1101" s="14"/>
      <c r="AB1101" s="14"/>
      <c r="AC1101" s="14"/>
      <c r="AD1101" s="14"/>
      <c r="AE1101" s="14"/>
      <c r="AT1101" s="244" t="s">
        <v>142</v>
      </c>
      <c r="AU1101" s="244" t="s">
        <v>81</v>
      </c>
      <c r="AV1101" s="14" t="s">
        <v>81</v>
      </c>
      <c r="AW1101" s="14" t="s">
        <v>33</v>
      </c>
      <c r="AX1101" s="14" t="s">
        <v>72</v>
      </c>
      <c r="AY1101" s="244" t="s">
        <v>132</v>
      </c>
    </row>
    <row r="1102" s="13" customFormat="1">
      <c r="A1102" s="13"/>
      <c r="B1102" s="223"/>
      <c r="C1102" s="224"/>
      <c r="D1102" s="225" t="s">
        <v>142</v>
      </c>
      <c r="E1102" s="226" t="s">
        <v>19</v>
      </c>
      <c r="F1102" s="227" t="s">
        <v>160</v>
      </c>
      <c r="G1102" s="224"/>
      <c r="H1102" s="226" t="s">
        <v>19</v>
      </c>
      <c r="I1102" s="228"/>
      <c r="J1102" s="224"/>
      <c r="K1102" s="224"/>
      <c r="L1102" s="229"/>
      <c r="M1102" s="230"/>
      <c r="N1102" s="231"/>
      <c r="O1102" s="231"/>
      <c r="P1102" s="231"/>
      <c r="Q1102" s="231"/>
      <c r="R1102" s="231"/>
      <c r="S1102" s="231"/>
      <c r="T1102" s="232"/>
      <c r="U1102" s="13"/>
      <c r="V1102" s="13"/>
      <c r="W1102" s="13"/>
      <c r="X1102" s="13"/>
      <c r="Y1102" s="13"/>
      <c r="Z1102" s="13"/>
      <c r="AA1102" s="13"/>
      <c r="AB1102" s="13"/>
      <c r="AC1102" s="13"/>
      <c r="AD1102" s="13"/>
      <c r="AE1102" s="13"/>
      <c r="AT1102" s="233" t="s">
        <v>142</v>
      </c>
      <c r="AU1102" s="233" t="s">
        <v>81</v>
      </c>
      <c r="AV1102" s="13" t="s">
        <v>77</v>
      </c>
      <c r="AW1102" s="13" t="s">
        <v>33</v>
      </c>
      <c r="AX1102" s="13" t="s">
        <v>72</v>
      </c>
      <c r="AY1102" s="233" t="s">
        <v>132</v>
      </c>
    </row>
    <row r="1103" s="14" customFormat="1">
      <c r="A1103" s="14"/>
      <c r="B1103" s="234"/>
      <c r="C1103" s="235"/>
      <c r="D1103" s="225" t="s">
        <v>142</v>
      </c>
      <c r="E1103" s="236" t="s">
        <v>19</v>
      </c>
      <c r="F1103" s="237" t="s">
        <v>1079</v>
      </c>
      <c r="G1103" s="235"/>
      <c r="H1103" s="238">
        <v>0.39500000000000002</v>
      </c>
      <c r="I1103" s="239"/>
      <c r="J1103" s="235"/>
      <c r="K1103" s="235"/>
      <c r="L1103" s="240"/>
      <c r="M1103" s="241"/>
      <c r="N1103" s="242"/>
      <c r="O1103" s="242"/>
      <c r="P1103" s="242"/>
      <c r="Q1103" s="242"/>
      <c r="R1103" s="242"/>
      <c r="S1103" s="242"/>
      <c r="T1103" s="243"/>
      <c r="U1103" s="14"/>
      <c r="V1103" s="14"/>
      <c r="W1103" s="14"/>
      <c r="X1103" s="14"/>
      <c r="Y1103" s="14"/>
      <c r="Z1103" s="14"/>
      <c r="AA1103" s="14"/>
      <c r="AB1103" s="14"/>
      <c r="AC1103" s="14"/>
      <c r="AD1103" s="14"/>
      <c r="AE1103" s="14"/>
      <c r="AT1103" s="244" t="s">
        <v>142</v>
      </c>
      <c r="AU1103" s="244" t="s">
        <v>81</v>
      </c>
      <c r="AV1103" s="14" t="s">
        <v>81</v>
      </c>
      <c r="AW1103" s="14" t="s">
        <v>33</v>
      </c>
      <c r="AX1103" s="14" t="s">
        <v>72</v>
      </c>
      <c r="AY1103" s="244" t="s">
        <v>132</v>
      </c>
    </row>
    <row r="1104" s="16" customFormat="1">
      <c r="A1104" s="16"/>
      <c r="B1104" s="256"/>
      <c r="C1104" s="257"/>
      <c r="D1104" s="225" t="s">
        <v>142</v>
      </c>
      <c r="E1104" s="258" t="s">
        <v>19</v>
      </c>
      <c r="F1104" s="259" t="s">
        <v>286</v>
      </c>
      <c r="G1104" s="257"/>
      <c r="H1104" s="260">
        <v>21.603999999999999</v>
      </c>
      <c r="I1104" s="261"/>
      <c r="J1104" s="257"/>
      <c r="K1104" s="257"/>
      <c r="L1104" s="262"/>
      <c r="M1104" s="263"/>
      <c r="N1104" s="264"/>
      <c r="O1104" s="264"/>
      <c r="P1104" s="264"/>
      <c r="Q1104" s="264"/>
      <c r="R1104" s="264"/>
      <c r="S1104" s="264"/>
      <c r="T1104" s="265"/>
      <c r="U1104" s="16"/>
      <c r="V1104" s="16"/>
      <c r="W1104" s="16"/>
      <c r="X1104" s="16"/>
      <c r="Y1104" s="16"/>
      <c r="Z1104" s="16"/>
      <c r="AA1104" s="16"/>
      <c r="AB1104" s="16"/>
      <c r="AC1104" s="16"/>
      <c r="AD1104" s="16"/>
      <c r="AE1104" s="16"/>
      <c r="AT1104" s="266" t="s">
        <v>142</v>
      </c>
      <c r="AU1104" s="266" t="s">
        <v>81</v>
      </c>
      <c r="AV1104" s="16" t="s">
        <v>84</v>
      </c>
      <c r="AW1104" s="16" t="s">
        <v>33</v>
      </c>
      <c r="AX1104" s="16" t="s">
        <v>72</v>
      </c>
      <c r="AY1104" s="266" t="s">
        <v>132</v>
      </c>
    </row>
    <row r="1105" s="15" customFormat="1">
      <c r="A1105" s="15"/>
      <c r="B1105" s="245"/>
      <c r="C1105" s="246"/>
      <c r="D1105" s="225" t="s">
        <v>142</v>
      </c>
      <c r="E1105" s="247" t="s">
        <v>19</v>
      </c>
      <c r="F1105" s="248" t="s">
        <v>152</v>
      </c>
      <c r="G1105" s="246"/>
      <c r="H1105" s="249">
        <v>294.73399999999998</v>
      </c>
      <c r="I1105" s="250"/>
      <c r="J1105" s="246"/>
      <c r="K1105" s="246"/>
      <c r="L1105" s="251"/>
      <c r="M1105" s="252"/>
      <c r="N1105" s="253"/>
      <c r="O1105" s="253"/>
      <c r="P1105" s="253"/>
      <c r="Q1105" s="253"/>
      <c r="R1105" s="253"/>
      <c r="S1105" s="253"/>
      <c r="T1105" s="254"/>
      <c r="U1105" s="15"/>
      <c r="V1105" s="15"/>
      <c r="W1105" s="15"/>
      <c r="X1105" s="15"/>
      <c r="Y1105" s="15"/>
      <c r="Z1105" s="15"/>
      <c r="AA1105" s="15"/>
      <c r="AB1105" s="15"/>
      <c r="AC1105" s="15"/>
      <c r="AD1105" s="15"/>
      <c r="AE1105" s="15"/>
      <c r="AT1105" s="255" t="s">
        <v>142</v>
      </c>
      <c r="AU1105" s="255" t="s">
        <v>81</v>
      </c>
      <c r="AV1105" s="15" t="s">
        <v>87</v>
      </c>
      <c r="AW1105" s="15" t="s">
        <v>33</v>
      </c>
      <c r="AX1105" s="15" t="s">
        <v>77</v>
      </c>
      <c r="AY1105" s="255" t="s">
        <v>132</v>
      </c>
    </row>
    <row r="1106" s="2" customFormat="1" ht="44.25" customHeight="1">
      <c r="A1106" s="39"/>
      <c r="B1106" s="40"/>
      <c r="C1106" s="205" t="s">
        <v>1080</v>
      </c>
      <c r="D1106" s="205" t="s">
        <v>134</v>
      </c>
      <c r="E1106" s="206" t="s">
        <v>1081</v>
      </c>
      <c r="F1106" s="207" t="s">
        <v>1082</v>
      </c>
      <c r="G1106" s="208" t="s">
        <v>590</v>
      </c>
      <c r="H1106" s="277"/>
      <c r="I1106" s="210"/>
      <c r="J1106" s="211">
        <f>ROUND(I1106*H1106,2)</f>
        <v>0</v>
      </c>
      <c r="K1106" s="207" t="s">
        <v>138</v>
      </c>
      <c r="L1106" s="45"/>
      <c r="M1106" s="212" t="s">
        <v>19</v>
      </c>
      <c r="N1106" s="213" t="s">
        <v>43</v>
      </c>
      <c r="O1106" s="85"/>
      <c r="P1106" s="214">
        <f>O1106*H1106</f>
        <v>0</v>
      </c>
      <c r="Q1106" s="214">
        <v>0</v>
      </c>
      <c r="R1106" s="214">
        <f>Q1106*H1106</f>
        <v>0</v>
      </c>
      <c r="S1106" s="214">
        <v>0</v>
      </c>
      <c r="T1106" s="215">
        <f>S1106*H1106</f>
        <v>0</v>
      </c>
      <c r="U1106" s="39"/>
      <c r="V1106" s="39"/>
      <c r="W1106" s="39"/>
      <c r="X1106" s="39"/>
      <c r="Y1106" s="39"/>
      <c r="Z1106" s="39"/>
      <c r="AA1106" s="39"/>
      <c r="AB1106" s="39"/>
      <c r="AC1106" s="39"/>
      <c r="AD1106" s="39"/>
      <c r="AE1106" s="39"/>
      <c r="AR1106" s="216" t="s">
        <v>333</v>
      </c>
      <c r="AT1106" s="216" t="s">
        <v>134</v>
      </c>
      <c r="AU1106" s="216" t="s">
        <v>81</v>
      </c>
      <c r="AY1106" s="18" t="s">
        <v>132</v>
      </c>
      <c r="BE1106" s="217">
        <f>IF(N1106="základní",J1106,0)</f>
        <v>0</v>
      </c>
      <c r="BF1106" s="217">
        <f>IF(N1106="snížená",J1106,0)</f>
        <v>0</v>
      </c>
      <c r="BG1106" s="217">
        <f>IF(N1106="zákl. přenesená",J1106,0)</f>
        <v>0</v>
      </c>
      <c r="BH1106" s="217">
        <f>IF(N1106="sníž. přenesená",J1106,0)</f>
        <v>0</v>
      </c>
      <c r="BI1106" s="217">
        <f>IF(N1106="nulová",J1106,0)</f>
        <v>0</v>
      </c>
      <c r="BJ1106" s="18" t="s">
        <v>77</v>
      </c>
      <c r="BK1106" s="217">
        <f>ROUND(I1106*H1106,2)</f>
        <v>0</v>
      </c>
      <c r="BL1106" s="18" t="s">
        <v>333</v>
      </c>
      <c r="BM1106" s="216" t="s">
        <v>1083</v>
      </c>
    </row>
    <row r="1107" s="2" customFormat="1">
      <c r="A1107" s="39"/>
      <c r="B1107" s="40"/>
      <c r="C1107" s="41"/>
      <c r="D1107" s="218" t="s">
        <v>140</v>
      </c>
      <c r="E1107" s="41"/>
      <c r="F1107" s="219" t="s">
        <v>1084</v>
      </c>
      <c r="G1107" s="41"/>
      <c r="H1107" s="41"/>
      <c r="I1107" s="220"/>
      <c r="J1107" s="41"/>
      <c r="K1107" s="41"/>
      <c r="L1107" s="45"/>
      <c r="M1107" s="221"/>
      <c r="N1107" s="222"/>
      <c r="O1107" s="85"/>
      <c r="P1107" s="85"/>
      <c r="Q1107" s="85"/>
      <c r="R1107" s="85"/>
      <c r="S1107" s="85"/>
      <c r="T1107" s="86"/>
      <c r="U1107" s="39"/>
      <c r="V1107" s="39"/>
      <c r="W1107" s="39"/>
      <c r="X1107" s="39"/>
      <c r="Y1107" s="39"/>
      <c r="Z1107" s="39"/>
      <c r="AA1107" s="39"/>
      <c r="AB1107" s="39"/>
      <c r="AC1107" s="39"/>
      <c r="AD1107" s="39"/>
      <c r="AE1107" s="39"/>
      <c r="AT1107" s="18" t="s">
        <v>140</v>
      </c>
      <c r="AU1107" s="18" t="s">
        <v>81</v>
      </c>
    </row>
    <row r="1108" s="12" customFormat="1" ht="22.8" customHeight="1">
      <c r="A1108" s="12"/>
      <c r="B1108" s="189"/>
      <c r="C1108" s="190"/>
      <c r="D1108" s="191" t="s">
        <v>71</v>
      </c>
      <c r="E1108" s="203" t="s">
        <v>1085</v>
      </c>
      <c r="F1108" s="203" t="s">
        <v>1086</v>
      </c>
      <c r="G1108" s="190"/>
      <c r="H1108" s="190"/>
      <c r="I1108" s="193"/>
      <c r="J1108" s="204">
        <f>BK1108</f>
        <v>0</v>
      </c>
      <c r="K1108" s="190"/>
      <c r="L1108" s="195"/>
      <c r="M1108" s="196"/>
      <c r="N1108" s="197"/>
      <c r="O1108" s="197"/>
      <c r="P1108" s="198">
        <f>SUM(P1109:P1147)</f>
        <v>0</v>
      </c>
      <c r="Q1108" s="197"/>
      <c r="R1108" s="198">
        <f>SUM(R1109:R1147)</f>
        <v>1.0029391999999999</v>
      </c>
      <c r="S1108" s="197"/>
      <c r="T1108" s="199">
        <f>SUM(T1109:T1147)</f>
        <v>0.036155</v>
      </c>
      <c r="U1108" s="12"/>
      <c r="V1108" s="12"/>
      <c r="W1108" s="12"/>
      <c r="X1108" s="12"/>
      <c r="Y1108" s="12"/>
      <c r="Z1108" s="12"/>
      <c r="AA1108" s="12"/>
      <c r="AB1108" s="12"/>
      <c r="AC1108" s="12"/>
      <c r="AD1108" s="12"/>
      <c r="AE1108" s="12"/>
      <c r="AR1108" s="200" t="s">
        <v>81</v>
      </c>
      <c r="AT1108" s="201" t="s">
        <v>71</v>
      </c>
      <c r="AU1108" s="201" t="s">
        <v>77</v>
      </c>
      <c r="AY1108" s="200" t="s">
        <v>132</v>
      </c>
      <c r="BK1108" s="202">
        <f>SUM(BK1109:BK1147)</f>
        <v>0</v>
      </c>
    </row>
    <row r="1109" s="2" customFormat="1" ht="33" customHeight="1">
      <c r="A1109" s="39"/>
      <c r="B1109" s="40"/>
      <c r="C1109" s="205" t="s">
        <v>1087</v>
      </c>
      <c r="D1109" s="205" t="s">
        <v>134</v>
      </c>
      <c r="E1109" s="206" t="s">
        <v>1088</v>
      </c>
      <c r="F1109" s="207" t="s">
        <v>1089</v>
      </c>
      <c r="G1109" s="208" t="s">
        <v>155</v>
      </c>
      <c r="H1109" s="209">
        <v>12.59</v>
      </c>
      <c r="I1109" s="210"/>
      <c r="J1109" s="211">
        <f>ROUND(I1109*H1109,2)</f>
        <v>0</v>
      </c>
      <c r="K1109" s="207" t="s">
        <v>138</v>
      </c>
      <c r="L1109" s="45"/>
      <c r="M1109" s="212" t="s">
        <v>19</v>
      </c>
      <c r="N1109" s="213" t="s">
        <v>43</v>
      </c>
      <c r="O1109" s="85"/>
      <c r="P1109" s="214">
        <f>O1109*H1109</f>
        <v>0</v>
      </c>
      <c r="Q1109" s="214">
        <v>0</v>
      </c>
      <c r="R1109" s="214">
        <f>Q1109*H1109</f>
        <v>0</v>
      </c>
      <c r="S1109" s="214">
        <v>0</v>
      </c>
      <c r="T1109" s="215">
        <f>S1109*H1109</f>
        <v>0</v>
      </c>
      <c r="U1109" s="39"/>
      <c r="V1109" s="39"/>
      <c r="W1109" s="39"/>
      <c r="X1109" s="39"/>
      <c r="Y1109" s="39"/>
      <c r="Z1109" s="39"/>
      <c r="AA1109" s="39"/>
      <c r="AB1109" s="39"/>
      <c r="AC1109" s="39"/>
      <c r="AD1109" s="39"/>
      <c r="AE1109" s="39"/>
      <c r="AR1109" s="216" t="s">
        <v>333</v>
      </c>
      <c r="AT1109" s="216" t="s">
        <v>134</v>
      </c>
      <c r="AU1109" s="216" t="s">
        <v>81</v>
      </c>
      <c r="AY1109" s="18" t="s">
        <v>132</v>
      </c>
      <c r="BE1109" s="217">
        <f>IF(N1109="základní",J1109,0)</f>
        <v>0</v>
      </c>
      <c r="BF1109" s="217">
        <f>IF(N1109="snížená",J1109,0)</f>
        <v>0</v>
      </c>
      <c r="BG1109" s="217">
        <f>IF(N1109="zákl. přenesená",J1109,0)</f>
        <v>0</v>
      </c>
      <c r="BH1109" s="217">
        <f>IF(N1109="sníž. přenesená",J1109,0)</f>
        <v>0</v>
      </c>
      <c r="BI1109" s="217">
        <f>IF(N1109="nulová",J1109,0)</f>
        <v>0</v>
      </c>
      <c r="BJ1109" s="18" t="s">
        <v>77</v>
      </c>
      <c r="BK1109" s="217">
        <f>ROUND(I1109*H1109,2)</f>
        <v>0</v>
      </c>
      <c r="BL1109" s="18" t="s">
        <v>333</v>
      </c>
      <c r="BM1109" s="216" t="s">
        <v>1090</v>
      </c>
    </row>
    <row r="1110" s="2" customFormat="1">
      <c r="A1110" s="39"/>
      <c r="B1110" s="40"/>
      <c r="C1110" s="41"/>
      <c r="D1110" s="218" t="s">
        <v>140</v>
      </c>
      <c r="E1110" s="41"/>
      <c r="F1110" s="219" t="s">
        <v>1091</v>
      </c>
      <c r="G1110" s="41"/>
      <c r="H1110" s="41"/>
      <c r="I1110" s="220"/>
      <c r="J1110" s="41"/>
      <c r="K1110" s="41"/>
      <c r="L1110" s="45"/>
      <c r="M1110" s="221"/>
      <c r="N1110" s="222"/>
      <c r="O1110" s="85"/>
      <c r="P1110" s="85"/>
      <c r="Q1110" s="85"/>
      <c r="R1110" s="85"/>
      <c r="S1110" s="85"/>
      <c r="T1110" s="86"/>
      <c r="U1110" s="39"/>
      <c r="V1110" s="39"/>
      <c r="W1110" s="39"/>
      <c r="X1110" s="39"/>
      <c r="Y1110" s="39"/>
      <c r="Z1110" s="39"/>
      <c r="AA1110" s="39"/>
      <c r="AB1110" s="39"/>
      <c r="AC1110" s="39"/>
      <c r="AD1110" s="39"/>
      <c r="AE1110" s="39"/>
      <c r="AT1110" s="18" t="s">
        <v>140</v>
      </c>
      <c r="AU1110" s="18" t="s">
        <v>81</v>
      </c>
    </row>
    <row r="1111" s="13" customFormat="1">
      <c r="A1111" s="13"/>
      <c r="B1111" s="223"/>
      <c r="C1111" s="224"/>
      <c r="D1111" s="225" t="s">
        <v>142</v>
      </c>
      <c r="E1111" s="226" t="s">
        <v>19</v>
      </c>
      <c r="F1111" s="227" t="s">
        <v>1092</v>
      </c>
      <c r="G1111" s="224"/>
      <c r="H1111" s="226" t="s">
        <v>19</v>
      </c>
      <c r="I1111" s="228"/>
      <c r="J1111" s="224"/>
      <c r="K1111" s="224"/>
      <c r="L1111" s="229"/>
      <c r="M1111" s="230"/>
      <c r="N1111" s="231"/>
      <c r="O1111" s="231"/>
      <c r="P1111" s="231"/>
      <c r="Q1111" s="231"/>
      <c r="R1111" s="231"/>
      <c r="S1111" s="231"/>
      <c r="T1111" s="232"/>
      <c r="U1111" s="13"/>
      <c r="V1111" s="13"/>
      <c r="W1111" s="13"/>
      <c r="X1111" s="13"/>
      <c r="Y1111" s="13"/>
      <c r="Z1111" s="13"/>
      <c r="AA1111" s="13"/>
      <c r="AB1111" s="13"/>
      <c r="AC1111" s="13"/>
      <c r="AD1111" s="13"/>
      <c r="AE1111" s="13"/>
      <c r="AT1111" s="233" t="s">
        <v>142</v>
      </c>
      <c r="AU1111" s="233" t="s">
        <v>81</v>
      </c>
      <c r="AV1111" s="13" t="s">
        <v>77</v>
      </c>
      <c r="AW1111" s="13" t="s">
        <v>33</v>
      </c>
      <c r="AX1111" s="13" t="s">
        <v>72</v>
      </c>
      <c r="AY1111" s="233" t="s">
        <v>132</v>
      </c>
    </row>
    <row r="1112" s="14" customFormat="1">
      <c r="A1112" s="14"/>
      <c r="B1112" s="234"/>
      <c r="C1112" s="235"/>
      <c r="D1112" s="225" t="s">
        <v>142</v>
      </c>
      <c r="E1112" s="236" t="s">
        <v>19</v>
      </c>
      <c r="F1112" s="237" t="s">
        <v>340</v>
      </c>
      <c r="G1112" s="235"/>
      <c r="H1112" s="238">
        <v>12.59</v>
      </c>
      <c r="I1112" s="239"/>
      <c r="J1112" s="235"/>
      <c r="K1112" s="235"/>
      <c r="L1112" s="240"/>
      <c r="M1112" s="241"/>
      <c r="N1112" s="242"/>
      <c r="O1112" s="242"/>
      <c r="P1112" s="242"/>
      <c r="Q1112" s="242"/>
      <c r="R1112" s="242"/>
      <c r="S1112" s="242"/>
      <c r="T1112" s="243"/>
      <c r="U1112" s="14"/>
      <c r="V1112" s="14"/>
      <c r="W1112" s="14"/>
      <c r="X1112" s="14"/>
      <c r="Y1112" s="14"/>
      <c r="Z1112" s="14"/>
      <c r="AA1112" s="14"/>
      <c r="AB1112" s="14"/>
      <c r="AC1112" s="14"/>
      <c r="AD1112" s="14"/>
      <c r="AE1112" s="14"/>
      <c r="AT1112" s="244" t="s">
        <v>142</v>
      </c>
      <c r="AU1112" s="244" t="s">
        <v>81</v>
      </c>
      <c r="AV1112" s="14" t="s">
        <v>81</v>
      </c>
      <c r="AW1112" s="14" t="s">
        <v>33</v>
      </c>
      <c r="AX1112" s="14" t="s">
        <v>72</v>
      </c>
      <c r="AY1112" s="244" t="s">
        <v>132</v>
      </c>
    </row>
    <row r="1113" s="15" customFormat="1">
      <c r="A1113" s="15"/>
      <c r="B1113" s="245"/>
      <c r="C1113" s="246"/>
      <c r="D1113" s="225" t="s">
        <v>142</v>
      </c>
      <c r="E1113" s="247" t="s">
        <v>19</v>
      </c>
      <c r="F1113" s="248" t="s">
        <v>152</v>
      </c>
      <c r="G1113" s="246"/>
      <c r="H1113" s="249">
        <v>12.59</v>
      </c>
      <c r="I1113" s="250"/>
      <c r="J1113" s="246"/>
      <c r="K1113" s="246"/>
      <c r="L1113" s="251"/>
      <c r="M1113" s="252"/>
      <c r="N1113" s="253"/>
      <c r="O1113" s="253"/>
      <c r="P1113" s="253"/>
      <c r="Q1113" s="253"/>
      <c r="R1113" s="253"/>
      <c r="S1113" s="253"/>
      <c r="T1113" s="254"/>
      <c r="U1113" s="15"/>
      <c r="V1113" s="15"/>
      <c r="W1113" s="15"/>
      <c r="X1113" s="15"/>
      <c r="Y1113" s="15"/>
      <c r="Z1113" s="15"/>
      <c r="AA1113" s="15"/>
      <c r="AB1113" s="15"/>
      <c r="AC1113" s="15"/>
      <c r="AD1113" s="15"/>
      <c r="AE1113" s="15"/>
      <c r="AT1113" s="255" t="s">
        <v>142</v>
      </c>
      <c r="AU1113" s="255" t="s">
        <v>81</v>
      </c>
      <c r="AV1113" s="15" t="s">
        <v>87</v>
      </c>
      <c r="AW1113" s="15" t="s">
        <v>33</v>
      </c>
      <c r="AX1113" s="15" t="s">
        <v>77</v>
      </c>
      <c r="AY1113" s="255" t="s">
        <v>132</v>
      </c>
    </row>
    <row r="1114" s="2" customFormat="1" ht="16.5" customHeight="1">
      <c r="A1114" s="39"/>
      <c r="B1114" s="40"/>
      <c r="C1114" s="205" t="s">
        <v>1093</v>
      </c>
      <c r="D1114" s="205" t="s">
        <v>134</v>
      </c>
      <c r="E1114" s="206" t="s">
        <v>1094</v>
      </c>
      <c r="F1114" s="207" t="s">
        <v>1095</v>
      </c>
      <c r="G1114" s="208" t="s">
        <v>155</v>
      </c>
      <c r="H1114" s="209">
        <v>12.59</v>
      </c>
      <c r="I1114" s="210"/>
      <c r="J1114" s="211">
        <f>ROUND(I1114*H1114,2)</f>
        <v>0</v>
      </c>
      <c r="K1114" s="207" t="s">
        <v>138</v>
      </c>
      <c r="L1114" s="45"/>
      <c r="M1114" s="212" t="s">
        <v>19</v>
      </c>
      <c r="N1114" s="213" t="s">
        <v>43</v>
      </c>
      <c r="O1114" s="85"/>
      <c r="P1114" s="214">
        <f>O1114*H1114</f>
        <v>0</v>
      </c>
      <c r="Q1114" s="214">
        <v>0</v>
      </c>
      <c r="R1114" s="214">
        <f>Q1114*H1114</f>
        <v>0</v>
      </c>
      <c r="S1114" s="214">
        <v>0</v>
      </c>
      <c r="T1114" s="215">
        <f>S1114*H1114</f>
        <v>0</v>
      </c>
      <c r="U1114" s="39"/>
      <c r="V1114" s="39"/>
      <c r="W1114" s="39"/>
      <c r="X1114" s="39"/>
      <c r="Y1114" s="39"/>
      <c r="Z1114" s="39"/>
      <c r="AA1114" s="39"/>
      <c r="AB1114" s="39"/>
      <c r="AC1114" s="39"/>
      <c r="AD1114" s="39"/>
      <c r="AE1114" s="39"/>
      <c r="AR1114" s="216" t="s">
        <v>333</v>
      </c>
      <c r="AT1114" s="216" t="s">
        <v>134</v>
      </c>
      <c r="AU1114" s="216" t="s">
        <v>81</v>
      </c>
      <c r="AY1114" s="18" t="s">
        <v>132</v>
      </c>
      <c r="BE1114" s="217">
        <f>IF(N1114="základní",J1114,0)</f>
        <v>0</v>
      </c>
      <c r="BF1114" s="217">
        <f>IF(N1114="snížená",J1114,0)</f>
        <v>0</v>
      </c>
      <c r="BG1114" s="217">
        <f>IF(N1114="zákl. přenesená",J1114,0)</f>
        <v>0</v>
      </c>
      <c r="BH1114" s="217">
        <f>IF(N1114="sníž. přenesená",J1114,0)</f>
        <v>0</v>
      </c>
      <c r="BI1114" s="217">
        <f>IF(N1114="nulová",J1114,0)</f>
        <v>0</v>
      </c>
      <c r="BJ1114" s="18" t="s">
        <v>77</v>
      </c>
      <c r="BK1114" s="217">
        <f>ROUND(I1114*H1114,2)</f>
        <v>0</v>
      </c>
      <c r="BL1114" s="18" t="s">
        <v>333</v>
      </c>
      <c r="BM1114" s="216" t="s">
        <v>1096</v>
      </c>
    </row>
    <row r="1115" s="2" customFormat="1">
      <c r="A1115" s="39"/>
      <c r="B1115" s="40"/>
      <c r="C1115" s="41"/>
      <c r="D1115" s="218" t="s">
        <v>140</v>
      </c>
      <c r="E1115" s="41"/>
      <c r="F1115" s="219" t="s">
        <v>1097</v>
      </c>
      <c r="G1115" s="41"/>
      <c r="H1115" s="41"/>
      <c r="I1115" s="220"/>
      <c r="J1115" s="41"/>
      <c r="K1115" s="41"/>
      <c r="L1115" s="45"/>
      <c r="M1115" s="221"/>
      <c r="N1115" s="222"/>
      <c r="O1115" s="85"/>
      <c r="P1115" s="85"/>
      <c r="Q1115" s="85"/>
      <c r="R1115" s="85"/>
      <c r="S1115" s="85"/>
      <c r="T1115" s="86"/>
      <c r="U1115" s="39"/>
      <c r="V1115" s="39"/>
      <c r="W1115" s="39"/>
      <c r="X1115" s="39"/>
      <c r="Y1115" s="39"/>
      <c r="Z1115" s="39"/>
      <c r="AA1115" s="39"/>
      <c r="AB1115" s="39"/>
      <c r="AC1115" s="39"/>
      <c r="AD1115" s="39"/>
      <c r="AE1115" s="39"/>
      <c r="AT1115" s="18" t="s">
        <v>140</v>
      </c>
      <c r="AU1115" s="18" t="s">
        <v>81</v>
      </c>
    </row>
    <row r="1116" s="2" customFormat="1" ht="16.5" customHeight="1">
      <c r="A1116" s="39"/>
      <c r="B1116" s="40"/>
      <c r="C1116" s="205" t="s">
        <v>1098</v>
      </c>
      <c r="D1116" s="205" t="s">
        <v>134</v>
      </c>
      <c r="E1116" s="206" t="s">
        <v>1099</v>
      </c>
      <c r="F1116" s="207" t="s">
        <v>1100</v>
      </c>
      <c r="G1116" s="208" t="s">
        <v>155</v>
      </c>
      <c r="H1116" s="209">
        <v>12.59</v>
      </c>
      <c r="I1116" s="210"/>
      <c r="J1116" s="211">
        <f>ROUND(I1116*H1116,2)</f>
        <v>0</v>
      </c>
      <c r="K1116" s="207" t="s">
        <v>138</v>
      </c>
      <c r="L1116" s="45"/>
      <c r="M1116" s="212" t="s">
        <v>19</v>
      </c>
      <c r="N1116" s="213" t="s">
        <v>43</v>
      </c>
      <c r="O1116" s="85"/>
      <c r="P1116" s="214">
        <f>O1116*H1116</f>
        <v>0</v>
      </c>
      <c r="Q1116" s="214">
        <v>0.00020000000000000001</v>
      </c>
      <c r="R1116" s="214">
        <f>Q1116*H1116</f>
        <v>0.0025180000000000003</v>
      </c>
      <c r="S1116" s="214">
        <v>0</v>
      </c>
      <c r="T1116" s="215">
        <f>S1116*H1116</f>
        <v>0</v>
      </c>
      <c r="U1116" s="39"/>
      <c r="V1116" s="39"/>
      <c r="W1116" s="39"/>
      <c r="X1116" s="39"/>
      <c r="Y1116" s="39"/>
      <c r="Z1116" s="39"/>
      <c r="AA1116" s="39"/>
      <c r="AB1116" s="39"/>
      <c r="AC1116" s="39"/>
      <c r="AD1116" s="39"/>
      <c r="AE1116" s="39"/>
      <c r="AR1116" s="216" t="s">
        <v>333</v>
      </c>
      <c r="AT1116" s="216" t="s">
        <v>134</v>
      </c>
      <c r="AU1116" s="216" t="s">
        <v>81</v>
      </c>
      <c r="AY1116" s="18" t="s">
        <v>132</v>
      </c>
      <c r="BE1116" s="217">
        <f>IF(N1116="základní",J1116,0)</f>
        <v>0</v>
      </c>
      <c r="BF1116" s="217">
        <f>IF(N1116="snížená",J1116,0)</f>
        <v>0</v>
      </c>
      <c r="BG1116" s="217">
        <f>IF(N1116="zákl. přenesená",J1116,0)</f>
        <v>0</v>
      </c>
      <c r="BH1116" s="217">
        <f>IF(N1116="sníž. přenesená",J1116,0)</f>
        <v>0</v>
      </c>
      <c r="BI1116" s="217">
        <f>IF(N1116="nulová",J1116,0)</f>
        <v>0</v>
      </c>
      <c r="BJ1116" s="18" t="s">
        <v>77</v>
      </c>
      <c r="BK1116" s="217">
        <f>ROUND(I1116*H1116,2)</f>
        <v>0</v>
      </c>
      <c r="BL1116" s="18" t="s">
        <v>333</v>
      </c>
      <c r="BM1116" s="216" t="s">
        <v>1101</v>
      </c>
    </row>
    <row r="1117" s="2" customFormat="1">
      <c r="A1117" s="39"/>
      <c r="B1117" s="40"/>
      <c r="C1117" s="41"/>
      <c r="D1117" s="218" t="s">
        <v>140</v>
      </c>
      <c r="E1117" s="41"/>
      <c r="F1117" s="219" t="s">
        <v>1102</v>
      </c>
      <c r="G1117" s="41"/>
      <c r="H1117" s="41"/>
      <c r="I1117" s="220"/>
      <c r="J1117" s="41"/>
      <c r="K1117" s="41"/>
      <c r="L1117" s="45"/>
      <c r="M1117" s="221"/>
      <c r="N1117" s="222"/>
      <c r="O1117" s="85"/>
      <c r="P1117" s="85"/>
      <c r="Q1117" s="85"/>
      <c r="R1117" s="85"/>
      <c r="S1117" s="85"/>
      <c r="T1117" s="86"/>
      <c r="U1117" s="39"/>
      <c r="V1117" s="39"/>
      <c r="W1117" s="39"/>
      <c r="X1117" s="39"/>
      <c r="Y1117" s="39"/>
      <c r="Z1117" s="39"/>
      <c r="AA1117" s="39"/>
      <c r="AB1117" s="39"/>
      <c r="AC1117" s="39"/>
      <c r="AD1117" s="39"/>
      <c r="AE1117" s="39"/>
      <c r="AT1117" s="18" t="s">
        <v>140</v>
      </c>
      <c r="AU1117" s="18" t="s">
        <v>81</v>
      </c>
    </row>
    <row r="1118" s="2" customFormat="1" ht="33" customHeight="1">
      <c r="A1118" s="39"/>
      <c r="B1118" s="40"/>
      <c r="C1118" s="205" t="s">
        <v>1103</v>
      </c>
      <c r="D1118" s="205" t="s">
        <v>134</v>
      </c>
      <c r="E1118" s="206" t="s">
        <v>1104</v>
      </c>
      <c r="F1118" s="207" t="s">
        <v>1105</v>
      </c>
      <c r="G1118" s="208" t="s">
        <v>155</v>
      </c>
      <c r="H1118" s="209">
        <v>212.596</v>
      </c>
      <c r="I1118" s="210"/>
      <c r="J1118" s="211">
        <f>ROUND(I1118*H1118,2)</f>
        <v>0</v>
      </c>
      <c r="K1118" s="207" t="s">
        <v>138</v>
      </c>
      <c r="L1118" s="45"/>
      <c r="M1118" s="212" t="s">
        <v>19</v>
      </c>
      <c r="N1118" s="213" t="s">
        <v>43</v>
      </c>
      <c r="O1118" s="85"/>
      <c r="P1118" s="214">
        <f>O1118*H1118</f>
        <v>0</v>
      </c>
      <c r="Q1118" s="214">
        <v>0.0044999999999999997</v>
      </c>
      <c r="R1118" s="214">
        <f>Q1118*H1118</f>
        <v>0.95668199999999992</v>
      </c>
      <c r="S1118" s="214">
        <v>0</v>
      </c>
      <c r="T1118" s="215">
        <f>S1118*H1118</f>
        <v>0</v>
      </c>
      <c r="U1118" s="39"/>
      <c r="V1118" s="39"/>
      <c r="W1118" s="39"/>
      <c r="X1118" s="39"/>
      <c r="Y1118" s="39"/>
      <c r="Z1118" s="39"/>
      <c r="AA1118" s="39"/>
      <c r="AB1118" s="39"/>
      <c r="AC1118" s="39"/>
      <c r="AD1118" s="39"/>
      <c r="AE1118" s="39"/>
      <c r="AR1118" s="216" t="s">
        <v>333</v>
      </c>
      <c r="AT1118" s="216" t="s">
        <v>134</v>
      </c>
      <c r="AU1118" s="216" t="s">
        <v>81</v>
      </c>
      <c r="AY1118" s="18" t="s">
        <v>132</v>
      </c>
      <c r="BE1118" s="217">
        <f>IF(N1118="základní",J1118,0)</f>
        <v>0</v>
      </c>
      <c r="BF1118" s="217">
        <f>IF(N1118="snížená",J1118,0)</f>
        <v>0</v>
      </c>
      <c r="BG1118" s="217">
        <f>IF(N1118="zákl. přenesená",J1118,0)</f>
        <v>0</v>
      </c>
      <c r="BH1118" s="217">
        <f>IF(N1118="sníž. přenesená",J1118,0)</f>
        <v>0</v>
      </c>
      <c r="BI1118" s="217">
        <f>IF(N1118="nulová",J1118,0)</f>
        <v>0</v>
      </c>
      <c r="BJ1118" s="18" t="s">
        <v>77</v>
      </c>
      <c r="BK1118" s="217">
        <f>ROUND(I1118*H1118,2)</f>
        <v>0</v>
      </c>
      <c r="BL1118" s="18" t="s">
        <v>333</v>
      </c>
      <c r="BM1118" s="216" t="s">
        <v>1106</v>
      </c>
    </row>
    <row r="1119" s="2" customFormat="1">
      <c r="A1119" s="39"/>
      <c r="B1119" s="40"/>
      <c r="C1119" s="41"/>
      <c r="D1119" s="218" t="s">
        <v>140</v>
      </c>
      <c r="E1119" s="41"/>
      <c r="F1119" s="219" t="s">
        <v>1107</v>
      </c>
      <c r="G1119" s="41"/>
      <c r="H1119" s="41"/>
      <c r="I1119" s="220"/>
      <c r="J1119" s="41"/>
      <c r="K1119" s="41"/>
      <c r="L1119" s="45"/>
      <c r="M1119" s="221"/>
      <c r="N1119" s="222"/>
      <c r="O1119" s="85"/>
      <c r="P1119" s="85"/>
      <c r="Q1119" s="85"/>
      <c r="R1119" s="85"/>
      <c r="S1119" s="85"/>
      <c r="T1119" s="86"/>
      <c r="U1119" s="39"/>
      <c r="V1119" s="39"/>
      <c r="W1119" s="39"/>
      <c r="X1119" s="39"/>
      <c r="Y1119" s="39"/>
      <c r="Z1119" s="39"/>
      <c r="AA1119" s="39"/>
      <c r="AB1119" s="39"/>
      <c r="AC1119" s="39"/>
      <c r="AD1119" s="39"/>
      <c r="AE1119" s="39"/>
      <c r="AT1119" s="18" t="s">
        <v>140</v>
      </c>
      <c r="AU1119" s="18" t="s">
        <v>81</v>
      </c>
    </row>
    <row r="1120" s="2" customFormat="1" ht="24.15" customHeight="1">
      <c r="A1120" s="39"/>
      <c r="B1120" s="40"/>
      <c r="C1120" s="205" t="s">
        <v>1108</v>
      </c>
      <c r="D1120" s="205" t="s">
        <v>134</v>
      </c>
      <c r="E1120" s="206" t="s">
        <v>1109</v>
      </c>
      <c r="F1120" s="207" t="s">
        <v>1110</v>
      </c>
      <c r="G1120" s="208" t="s">
        <v>155</v>
      </c>
      <c r="H1120" s="209">
        <v>12.59</v>
      </c>
      <c r="I1120" s="210"/>
      <c r="J1120" s="211">
        <f>ROUND(I1120*H1120,2)</f>
        <v>0</v>
      </c>
      <c r="K1120" s="207" t="s">
        <v>138</v>
      </c>
      <c r="L1120" s="45"/>
      <c r="M1120" s="212" t="s">
        <v>19</v>
      </c>
      <c r="N1120" s="213" t="s">
        <v>43</v>
      </c>
      <c r="O1120" s="85"/>
      <c r="P1120" s="214">
        <f>O1120*H1120</f>
        <v>0</v>
      </c>
      <c r="Q1120" s="214">
        <v>0</v>
      </c>
      <c r="R1120" s="214">
        <f>Q1120*H1120</f>
        <v>0</v>
      </c>
      <c r="S1120" s="214">
        <v>0.0025000000000000001</v>
      </c>
      <c r="T1120" s="215">
        <f>S1120*H1120</f>
        <v>0.031475000000000003</v>
      </c>
      <c r="U1120" s="39"/>
      <c r="V1120" s="39"/>
      <c r="W1120" s="39"/>
      <c r="X1120" s="39"/>
      <c r="Y1120" s="39"/>
      <c r="Z1120" s="39"/>
      <c r="AA1120" s="39"/>
      <c r="AB1120" s="39"/>
      <c r="AC1120" s="39"/>
      <c r="AD1120" s="39"/>
      <c r="AE1120" s="39"/>
      <c r="AR1120" s="216" t="s">
        <v>333</v>
      </c>
      <c r="AT1120" s="216" t="s">
        <v>134</v>
      </c>
      <c r="AU1120" s="216" t="s">
        <v>81</v>
      </c>
      <c r="AY1120" s="18" t="s">
        <v>132</v>
      </c>
      <c r="BE1120" s="217">
        <f>IF(N1120="základní",J1120,0)</f>
        <v>0</v>
      </c>
      <c r="BF1120" s="217">
        <f>IF(N1120="snížená",J1120,0)</f>
        <v>0</v>
      </c>
      <c r="BG1120" s="217">
        <f>IF(N1120="zákl. přenesená",J1120,0)</f>
        <v>0</v>
      </c>
      <c r="BH1120" s="217">
        <f>IF(N1120="sníž. přenesená",J1120,0)</f>
        <v>0</v>
      </c>
      <c r="BI1120" s="217">
        <f>IF(N1120="nulová",J1120,0)</f>
        <v>0</v>
      </c>
      <c r="BJ1120" s="18" t="s">
        <v>77</v>
      </c>
      <c r="BK1120" s="217">
        <f>ROUND(I1120*H1120,2)</f>
        <v>0</v>
      </c>
      <c r="BL1120" s="18" t="s">
        <v>333</v>
      </c>
      <c r="BM1120" s="216" t="s">
        <v>1111</v>
      </c>
    </row>
    <row r="1121" s="2" customFormat="1">
      <c r="A1121" s="39"/>
      <c r="B1121" s="40"/>
      <c r="C1121" s="41"/>
      <c r="D1121" s="218" t="s">
        <v>140</v>
      </c>
      <c r="E1121" s="41"/>
      <c r="F1121" s="219" t="s">
        <v>1112</v>
      </c>
      <c r="G1121" s="41"/>
      <c r="H1121" s="41"/>
      <c r="I1121" s="220"/>
      <c r="J1121" s="41"/>
      <c r="K1121" s="41"/>
      <c r="L1121" s="45"/>
      <c r="M1121" s="221"/>
      <c r="N1121" s="222"/>
      <c r="O1121" s="85"/>
      <c r="P1121" s="85"/>
      <c r="Q1121" s="85"/>
      <c r="R1121" s="85"/>
      <c r="S1121" s="85"/>
      <c r="T1121" s="86"/>
      <c r="U1121" s="39"/>
      <c r="V1121" s="39"/>
      <c r="W1121" s="39"/>
      <c r="X1121" s="39"/>
      <c r="Y1121" s="39"/>
      <c r="Z1121" s="39"/>
      <c r="AA1121" s="39"/>
      <c r="AB1121" s="39"/>
      <c r="AC1121" s="39"/>
      <c r="AD1121" s="39"/>
      <c r="AE1121" s="39"/>
      <c r="AT1121" s="18" t="s">
        <v>140</v>
      </c>
      <c r="AU1121" s="18" t="s">
        <v>81</v>
      </c>
    </row>
    <row r="1122" s="13" customFormat="1">
      <c r="A1122" s="13"/>
      <c r="B1122" s="223"/>
      <c r="C1122" s="224"/>
      <c r="D1122" s="225" t="s">
        <v>142</v>
      </c>
      <c r="E1122" s="226" t="s">
        <v>19</v>
      </c>
      <c r="F1122" s="227" t="s">
        <v>339</v>
      </c>
      <c r="G1122" s="224"/>
      <c r="H1122" s="226" t="s">
        <v>19</v>
      </c>
      <c r="I1122" s="228"/>
      <c r="J1122" s="224"/>
      <c r="K1122" s="224"/>
      <c r="L1122" s="229"/>
      <c r="M1122" s="230"/>
      <c r="N1122" s="231"/>
      <c r="O1122" s="231"/>
      <c r="P1122" s="231"/>
      <c r="Q1122" s="231"/>
      <c r="R1122" s="231"/>
      <c r="S1122" s="231"/>
      <c r="T1122" s="232"/>
      <c r="U1122" s="13"/>
      <c r="V1122" s="13"/>
      <c r="W1122" s="13"/>
      <c r="X1122" s="13"/>
      <c r="Y1122" s="13"/>
      <c r="Z1122" s="13"/>
      <c r="AA1122" s="13"/>
      <c r="AB1122" s="13"/>
      <c r="AC1122" s="13"/>
      <c r="AD1122" s="13"/>
      <c r="AE1122" s="13"/>
      <c r="AT1122" s="233" t="s">
        <v>142</v>
      </c>
      <c r="AU1122" s="233" t="s">
        <v>81</v>
      </c>
      <c r="AV1122" s="13" t="s">
        <v>77</v>
      </c>
      <c r="AW1122" s="13" t="s">
        <v>33</v>
      </c>
      <c r="AX1122" s="13" t="s">
        <v>72</v>
      </c>
      <c r="AY1122" s="233" t="s">
        <v>132</v>
      </c>
    </row>
    <row r="1123" s="14" customFormat="1">
      <c r="A1123" s="14"/>
      <c r="B1123" s="234"/>
      <c r="C1123" s="235"/>
      <c r="D1123" s="225" t="s">
        <v>142</v>
      </c>
      <c r="E1123" s="236" t="s">
        <v>19</v>
      </c>
      <c r="F1123" s="237" t="s">
        <v>340</v>
      </c>
      <c r="G1123" s="235"/>
      <c r="H1123" s="238">
        <v>12.59</v>
      </c>
      <c r="I1123" s="239"/>
      <c r="J1123" s="235"/>
      <c r="K1123" s="235"/>
      <c r="L1123" s="240"/>
      <c r="M1123" s="241"/>
      <c r="N1123" s="242"/>
      <c r="O1123" s="242"/>
      <c r="P1123" s="242"/>
      <c r="Q1123" s="242"/>
      <c r="R1123" s="242"/>
      <c r="S1123" s="242"/>
      <c r="T1123" s="243"/>
      <c r="U1123" s="14"/>
      <c r="V1123" s="14"/>
      <c r="W1123" s="14"/>
      <c r="X1123" s="14"/>
      <c r="Y1123" s="14"/>
      <c r="Z1123" s="14"/>
      <c r="AA1123" s="14"/>
      <c r="AB1123" s="14"/>
      <c r="AC1123" s="14"/>
      <c r="AD1123" s="14"/>
      <c r="AE1123" s="14"/>
      <c r="AT1123" s="244" t="s">
        <v>142</v>
      </c>
      <c r="AU1123" s="244" t="s">
        <v>81</v>
      </c>
      <c r="AV1123" s="14" t="s">
        <v>81</v>
      </c>
      <c r="AW1123" s="14" t="s">
        <v>33</v>
      </c>
      <c r="AX1123" s="14" t="s">
        <v>72</v>
      </c>
      <c r="AY1123" s="244" t="s">
        <v>132</v>
      </c>
    </row>
    <row r="1124" s="15" customFormat="1">
      <c r="A1124" s="15"/>
      <c r="B1124" s="245"/>
      <c r="C1124" s="246"/>
      <c r="D1124" s="225" t="s">
        <v>142</v>
      </c>
      <c r="E1124" s="247" t="s">
        <v>19</v>
      </c>
      <c r="F1124" s="248" t="s">
        <v>152</v>
      </c>
      <c r="G1124" s="246"/>
      <c r="H1124" s="249">
        <v>12.59</v>
      </c>
      <c r="I1124" s="250"/>
      <c r="J1124" s="246"/>
      <c r="K1124" s="246"/>
      <c r="L1124" s="251"/>
      <c r="M1124" s="252"/>
      <c r="N1124" s="253"/>
      <c r="O1124" s="253"/>
      <c r="P1124" s="253"/>
      <c r="Q1124" s="253"/>
      <c r="R1124" s="253"/>
      <c r="S1124" s="253"/>
      <c r="T1124" s="254"/>
      <c r="U1124" s="15"/>
      <c r="V1124" s="15"/>
      <c r="W1124" s="15"/>
      <c r="X1124" s="15"/>
      <c r="Y1124" s="15"/>
      <c r="Z1124" s="15"/>
      <c r="AA1124" s="15"/>
      <c r="AB1124" s="15"/>
      <c r="AC1124" s="15"/>
      <c r="AD1124" s="15"/>
      <c r="AE1124" s="15"/>
      <c r="AT1124" s="255" t="s">
        <v>142</v>
      </c>
      <c r="AU1124" s="255" t="s">
        <v>81</v>
      </c>
      <c r="AV1124" s="15" t="s">
        <v>87</v>
      </c>
      <c r="AW1124" s="15" t="s">
        <v>33</v>
      </c>
      <c r="AX1124" s="15" t="s">
        <v>77</v>
      </c>
      <c r="AY1124" s="255" t="s">
        <v>132</v>
      </c>
    </row>
    <row r="1125" s="2" customFormat="1" ht="24.15" customHeight="1">
      <c r="A1125" s="39"/>
      <c r="B1125" s="40"/>
      <c r="C1125" s="205" t="s">
        <v>1113</v>
      </c>
      <c r="D1125" s="205" t="s">
        <v>134</v>
      </c>
      <c r="E1125" s="206" t="s">
        <v>1114</v>
      </c>
      <c r="F1125" s="207" t="s">
        <v>1115</v>
      </c>
      <c r="G1125" s="208" t="s">
        <v>155</v>
      </c>
      <c r="H1125" s="209">
        <v>12.59</v>
      </c>
      <c r="I1125" s="210"/>
      <c r="J1125" s="211">
        <f>ROUND(I1125*H1125,2)</f>
        <v>0</v>
      </c>
      <c r="K1125" s="207" t="s">
        <v>138</v>
      </c>
      <c r="L1125" s="45"/>
      <c r="M1125" s="212" t="s">
        <v>19</v>
      </c>
      <c r="N1125" s="213" t="s">
        <v>43</v>
      </c>
      <c r="O1125" s="85"/>
      <c r="P1125" s="214">
        <f>O1125*H1125</f>
        <v>0</v>
      </c>
      <c r="Q1125" s="214">
        <v>0.00040000000000000002</v>
      </c>
      <c r="R1125" s="214">
        <f>Q1125*H1125</f>
        <v>0.0050360000000000005</v>
      </c>
      <c r="S1125" s="214">
        <v>0</v>
      </c>
      <c r="T1125" s="215">
        <f>S1125*H1125</f>
        <v>0</v>
      </c>
      <c r="U1125" s="39"/>
      <c r="V1125" s="39"/>
      <c r="W1125" s="39"/>
      <c r="X1125" s="39"/>
      <c r="Y1125" s="39"/>
      <c r="Z1125" s="39"/>
      <c r="AA1125" s="39"/>
      <c r="AB1125" s="39"/>
      <c r="AC1125" s="39"/>
      <c r="AD1125" s="39"/>
      <c r="AE1125" s="39"/>
      <c r="AR1125" s="216" t="s">
        <v>333</v>
      </c>
      <c r="AT1125" s="216" t="s">
        <v>134</v>
      </c>
      <c r="AU1125" s="216" t="s">
        <v>81</v>
      </c>
      <c r="AY1125" s="18" t="s">
        <v>132</v>
      </c>
      <c r="BE1125" s="217">
        <f>IF(N1125="základní",J1125,0)</f>
        <v>0</v>
      </c>
      <c r="BF1125" s="217">
        <f>IF(N1125="snížená",J1125,0)</f>
        <v>0</v>
      </c>
      <c r="BG1125" s="217">
        <f>IF(N1125="zákl. přenesená",J1125,0)</f>
        <v>0</v>
      </c>
      <c r="BH1125" s="217">
        <f>IF(N1125="sníž. přenesená",J1125,0)</f>
        <v>0</v>
      </c>
      <c r="BI1125" s="217">
        <f>IF(N1125="nulová",J1125,0)</f>
        <v>0</v>
      </c>
      <c r="BJ1125" s="18" t="s">
        <v>77</v>
      </c>
      <c r="BK1125" s="217">
        <f>ROUND(I1125*H1125,2)</f>
        <v>0</v>
      </c>
      <c r="BL1125" s="18" t="s">
        <v>333</v>
      </c>
      <c r="BM1125" s="216" t="s">
        <v>1116</v>
      </c>
    </row>
    <row r="1126" s="2" customFormat="1">
      <c r="A1126" s="39"/>
      <c r="B1126" s="40"/>
      <c r="C1126" s="41"/>
      <c r="D1126" s="218" t="s">
        <v>140</v>
      </c>
      <c r="E1126" s="41"/>
      <c r="F1126" s="219" t="s">
        <v>1117</v>
      </c>
      <c r="G1126" s="41"/>
      <c r="H1126" s="41"/>
      <c r="I1126" s="220"/>
      <c r="J1126" s="41"/>
      <c r="K1126" s="41"/>
      <c r="L1126" s="45"/>
      <c r="M1126" s="221"/>
      <c r="N1126" s="222"/>
      <c r="O1126" s="85"/>
      <c r="P1126" s="85"/>
      <c r="Q1126" s="85"/>
      <c r="R1126" s="85"/>
      <c r="S1126" s="85"/>
      <c r="T1126" s="86"/>
      <c r="U1126" s="39"/>
      <c r="V1126" s="39"/>
      <c r="W1126" s="39"/>
      <c r="X1126" s="39"/>
      <c r="Y1126" s="39"/>
      <c r="Z1126" s="39"/>
      <c r="AA1126" s="39"/>
      <c r="AB1126" s="39"/>
      <c r="AC1126" s="39"/>
      <c r="AD1126" s="39"/>
      <c r="AE1126" s="39"/>
      <c r="AT1126" s="18" t="s">
        <v>140</v>
      </c>
      <c r="AU1126" s="18" t="s">
        <v>81</v>
      </c>
    </row>
    <row r="1127" s="2" customFormat="1" ht="24.15" customHeight="1">
      <c r="A1127" s="39"/>
      <c r="B1127" s="40"/>
      <c r="C1127" s="267" t="s">
        <v>1118</v>
      </c>
      <c r="D1127" s="267" t="s">
        <v>540</v>
      </c>
      <c r="E1127" s="268" t="s">
        <v>1119</v>
      </c>
      <c r="F1127" s="269" t="s">
        <v>1120</v>
      </c>
      <c r="G1127" s="270" t="s">
        <v>155</v>
      </c>
      <c r="H1127" s="271">
        <v>13.220000000000001</v>
      </c>
      <c r="I1127" s="272"/>
      <c r="J1127" s="273">
        <f>ROUND(I1127*H1127,2)</f>
        <v>0</v>
      </c>
      <c r="K1127" s="269" t="s">
        <v>138</v>
      </c>
      <c r="L1127" s="274"/>
      <c r="M1127" s="275" t="s">
        <v>19</v>
      </c>
      <c r="N1127" s="276" t="s">
        <v>43</v>
      </c>
      <c r="O1127" s="85"/>
      <c r="P1127" s="214">
        <f>O1127*H1127</f>
        <v>0</v>
      </c>
      <c r="Q1127" s="214">
        <v>0.0025999999999999999</v>
      </c>
      <c r="R1127" s="214">
        <f>Q1127*H1127</f>
        <v>0.034372</v>
      </c>
      <c r="S1127" s="214">
        <v>0</v>
      </c>
      <c r="T1127" s="215">
        <f>S1127*H1127</f>
        <v>0</v>
      </c>
      <c r="U1127" s="39"/>
      <c r="V1127" s="39"/>
      <c r="W1127" s="39"/>
      <c r="X1127" s="39"/>
      <c r="Y1127" s="39"/>
      <c r="Z1127" s="39"/>
      <c r="AA1127" s="39"/>
      <c r="AB1127" s="39"/>
      <c r="AC1127" s="39"/>
      <c r="AD1127" s="39"/>
      <c r="AE1127" s="39"/>
      <c r="AR1127" s="216" t="s">
        <v>452</v>
      </c>
      <c r="AT1127" s="216" t="s">
        <v>540</v>
      </c>
      <c r="AU1127" s="216" t="s">
        <v>81</v>
      </c>
      <c r="AY1127" s="18" t="s">
        <v>132</v>
      </c>
      <c r="BE1127" s="217">
        <f>IF(N1127="základní",J1127,0)</f>
        <v>0</v>
      </c>
      <c r="BF1127" s="217">
        <f>IF(N1127="snížená",J1127,0)</f>
        <v>0</v>
      </c>
      <c r="BG1127" s="217">
        <f>IF(N1127="zákl. přenesená",J1127,0)</f>
        <v>0</v>
      </c>
      <c r="BH1127" s="217">
        <f>IF(N1127="sníž. přenesená",J1127,0)</f>
        <v>0</v>
      </c>
      <c r="BI1127" s="217">
        <f>IF(N1127="nulová",J1127,0)</f>
        <v>0</v>
      </c>
      <c r="BJ1127" s="18" t="s">
        <v>77</v>
      </c>
      <c r="BK1127" s="217">
        <f>ROUND(I1127*H1127,2)</f>
        <v>0</v>
      </c>
      <c r="BL1127" s="18" t="s">
        <v>333</v>
      </c>
      <c r="BM1127" s="216" t="s">
        <v>1121</v>
      </c>
    </row>
    <row r="1128" s="14" customFormat="1">
      <c r="A1128" s="14"/>
      <c r="B1128" s="234"/>
      <c r="C1128" s="235"/>
      <c r="D1128" s="225" t="s">
        <v>142</v>
      </c>
      <c r="E1128" s="236" t="s">
        <v>19</v>
      </c>
      <c r="F1128" s="237" t="s">
        <v>1122</v>
      </c>
      <c r="G1128" s="235"/>
      <c r="H1128" s="238">
        <v>13.220000000000001</v>
      </c>
      <c r="I1128" s="239"/>
      <c r="J1128" s="235"/>
      <c r="K1128" s="235"/>
      <c r="L1128" s="240"/>
      <c r="M1128" s="241"/>
      <c r="N1128" s="242"/>
      <c r="O1128" s="242"/>
      <c r="P1128" s="242"/>
      <c r="Q1128" s="242"/>
      <c r="R1128" s="242"/>
      <c r="S1128" s="242"/>
      <c r="T1128" s="243"/>
      <c r="U1128" s="14"/>
      <c r="V1128" s="14"/>
      <c r="W1128" s="14"/>
      <c r="X1128" s="14"/>
      <c r="Y1128" s="14"/>
      <c r="Z1128" s="14"/>
      <c r="AA1128" s="14"/>
      <c r="AB1128" s="14"/>
      <c r="AC1128" s="14"/>
      <c r="AD1128" s="14"/>
      <c r="AE1128" s="14"/>
      <c r="AT1128" s="244" t="s">
        <v>142</v>
      </c>
      <c r="AU1128" s="244" t="s">
        <v>81</v>
      </c>
      <c r="AV1128" s="14" t="s">
        <v>81</v>
      </c>
      <c r="AW1128" s="14" t="s">
        <v>33</v>
      </c>
      <c r="AX1128" s="14" t="s">
        <v>72</v>
      </c>
      <c r="AY1128" s="244" t="s">
        <v>132</v>
      </c>
    </row>
    <row r="1129" s="15" customFormat="1">
      <c r="A1129" s="15"/>
      <c r="B1129" s="245"/>
      <c r="C1129" s="246"/>
      <c r="D1129" s="225" t="s">
        <v>142</v>
      </c>
      <c r="E1129" s="247" t="s">
        <v>19</v>
      </c>
      <c r="F1129" s="248" t="s">
        <v>152</v>
      </c>
      <c r="G1129" s="246"/>
      <c r="H1129" s="249">
        <v>13.220000000000001</v>
      </c>
      <c r="I1129" s="250"/>
      <c r="J1129" s="246"/>
      <c r="K1129" s="246"/>
      <c r="L1129" s="251"/>
      <c r="M1129" s="252"/>
      <c r="N1129" s="253"/>
      <c r="O1129" s="253"/>
      <c r="P1129" s="253"/>
      <c r="Q1129" s="253"/>
      <c r="R1129" s="253"/>
      <c r="S1129" s="253"/>
      <c r="T1129" s="254"/>
      <c r="U1129" s="15"/>
      <c r="V1129" s="15"/>
      <c r="W1129" s="15"/>
      <c r="X1129" s="15"/>
      <c r="Y1129" s="15"/>
      <c r="Z1129" s="15"/>
      <c r="AA1129" s="15"/>
      <c r="AB1129" s="15"/>
      <c r="AC1129" s="15"/>
      <c r="AD1129" s="15"/>
      <c r="AE1129" s="15"/>
      <c r="AT1129" s="255" t="s">
        <v>142</v>
      </c>
      <c r="AU1129" s="255" t="s">
        <v>81</v>
      </c>
      <c r="AV1129" s="15" t="s">
        <v>87</v>
      </c>
      <c r="AW1129" s="15" t="s">
        <v>33</v>
      </c>
      <c r="AX1129" s="15" t="s">
        <v>77</v>
      </c>
      <c r="AY1129" s="255" t="s">
        <v>132</v>
      </c>
    </row>
    <row r="1130" s="2" customFormat="1" ht="21.75" customHeight="1">
      <c r="A1130" s="39"/>
      <c r="B1130" s="40"/>
      <c r="C1130" s="205" t="s">
        <v>1123</v>
      </c>
      <c r="D1130" s="205" t="s">
        <v>134</v>
      </c>
      <c r="E1130" s="206" t="s">
        <v>1124</v>
      </c>
      <c r="F1130" s="207" t="s">
        <v>1125</v>
      </c>
      <c r="G1130" s="208" t="s">
        <v>302</v>
      </c>
      <c r="H1130" s="209">
        <v>15.6</v>
      </c>
      <c r="I1130" s="210"/>
      <c r="J1130" s="211">
        <f>ROUND(I1130*H1130,2)</f>
        <v>0</v>
      </c>
      <c r="K1130" s="207" t="s">
        <v>138</v>
      </c>
      <c r="L1130" s="45"/>
      <c r="M1130" s="212" t="s">
        <v>19</v>
      </c>
      <c r="N1130" s="213" t="s">
        <v>43</v>
      </c>
      <c r="O1130" s="85"/>
      <c r="P1130" s="214">
        <f>O1130*H1130</f>
        <v>0</v>
      </c>
      <c r="Q1130" s="214">
        <v>0</v>
      </c>
      <c r="R1130" s="214">
        <f>Q1130*H1130</f>
        <v>0</v>
      </c>
      <c r="S1130" s="214">
        <v>0.00029999999999999997</v>
      </c>
      <c r="T1130" s="215">
        <f>S1130*H1130</f>
        <v>0.0046799999999999993</v>
      </c>
      <c r="U1130" s="39"/>
      <c r="V1130" s="39"/>
      <c r="W1130" s="39"/>
      <c r="X1130" s="39"/>
      <c r="Y1130" s="39"/>
      <c r="Z1130" s="39"/>
      <c r="AA1130" s="39"/>
      <c r="AB1130" s="39"/>
      <c r="AC1130" s="39"/>
      <c r="AD1130" s="39"/>
      <c r="AE1130" s="39"/>
      <c r="AR1130" s="216" t="s">
        <v>333</v>
      </c>
      <c r="AT1130" s="216" t="s">
        <v>134</v>
      </c>
      <c r="AU1130" s="216" t="s">
        <v>81</v>
      </c>
      <c r="AY1130" s="18" t="s">
        <v>132</v>
      </c>
      <c r="BE1130" s="217">
        <f>IF(N1130="základní",J1130,0)</f>
        <v>0</v>
      </c>
      <c r="BF1130" s="217">
        <f>IF(N1130="snížená",J1130,0)</f>
        <v>0</v>
      </c>
      <c r="BG1130" s="217">
        <f>IF(N1130="zákl. přenesená",J1130,0)</f>
        <v>0</v>
      </c>
      <c r="BH1130" s="217">
        <f>IF(N1130="sníž. přenesená",J1130,0)</f>
        <v>0</v>
      </c>
      <c r="BI1130" s="217">
        <f>IF(N1130="nulová",J1130,0)</f>
        <v>0</v>
      </c>
      <c r="BJ1130" s="18" t="s">
        <v>77</v>
      </c>
      <c r="BK1130" s="217">
        <f>ROUND(I1130*H1130,2)</f>
        <v>0</v>
      </c>
      <c r="BL1130" s="18" t="s">
        <v>333</v>
      </c>
      <c r="BM1130" s="216" t="s">
        <v>1126</v>
      </c>
    </row>
    <row r="1131" s="2" customFormat="1">
      <c r="A1131" s="39"/>
      <c r="B1131" s="40"/>
      <c r="C1131" s="41"/>
      <c r="D1131" s="218" t="s">
        <v>140</v>
      </c>
      <c r="E1131" s="41"/>
      <c r="F1131" s="219" t="s">
        <v>1127</v>
      </c>
      <c r="G1131" s="41"/>
      <c r="H1131" s="41"/>
      <c r="I1131" s="220"/>
      <c r="J1131" s="41"/>
      <c r="K1131" s="41"/>
      <c r="L1131" s="45"/>
      <c r="M1131" s="221"/>
      <c r="N1131" s="222"/>
      <c r="O1131" s="85"/>
      <c r="P1131" s="85"/>
      <c r="Q1131" s="85"/>
      <c r="R1131" s="85"/>
      <c r="S1131" s="85"/>
      <c r="T1131" s="86"/>
      <c r="U1131" s="39"/>
      <c r="V1131" s="39"/>
      <c r="W1131" s="39"/>
      <c r="X1131" s="39"/>
      <c r="Y1131" s="39"/>
      <c r="Z1131" s="39"/>
      <c r="AA1131" s="39"/>
      <c r="AB1131" s="39"/>
      <c r="AC1131" s="39"/>
      <c r="AD1131" s="39"/>
      <c r="AE1131" s="39"/>
      <c r="AT1131" s="18" t="s">
        <v>140</v>
      </c>
      <c r="AU1131" s="18" t="s">
        <v>81</v>
      </c>
    </row>
    <row r="1132" s="14" customFormat="1">
      <c r="A1132" s="14"/>
      <c r="B1132" s="234"/>
      <c r="C1132" s="235"/>
      <c r="D1132" s="225" t="s">
        <v>142</v>
      </c>
      <c r="E1132" s="236" t="s">
        <v>19</v>
      </c>
      <c r="F1132" s="237" t="s">
        <v>1128</v>
      </c>
      <c r="G1132" s="235"/>
      <c r="H1132" s="238">
        <v>15.6</v>
      </c>
      <c r="I1132" s="239"/>
      <c r="J1132" s="235"/>
      <c r="K1132" s="235"/>
      <c r="L1132" s="240"/>
      <c r="M1132" s="241"/>
      <c r="N1132" s="242"/>
      <c r="O1132" s="242"/>
      <c r="P1132" s="242"/>
      <c r="Q1132" s="242"/>
      <c r="R1132" s="242"/>
      <c r="S1132" s="242"/>
      <c r="T1132" s="243"/>
      <c r="U1132" s="14"/>
      <c r="V1132" s="14"/>
      <c r="W1132" s="14"/>
      <c r="X1132" s="14"/>
      <c r="Y1132" s="14"/>
      <c r="Z1132" s="14"/>
      <c r="AA1132" s="14"/>
      <c r="AB1132" s="14"/>
      <c r="AC1132" s="14"/>
      <c r="AD1132" s="14"/>
      <c r="AE1132" s="14"/>
      <c r="AT1132" s="244" t="s">
        <v>142</v>
      </c>
      <c r="AU1132" s="244" t="s">
        <v>81</v>
      </c>
      <c r="AV1132" s="14" t="s">
        <v>81</v>
      </c>
      <c r="AW1132" s="14" t="s">
        <v>33</v>
      </c>
      <c r="AX1132" s="14" t="s">
        <v>72</v>
      </c>
      <c r="AY1132" s="244" t="s">
        <v>132</v>
      </c>
    </row>
    <row r="1133" s="15" customFormat="1">
      <c r="A1133" s="15"/>
      <c r="B1133" s="245"/>
      <c r="C1133" s="246"/>
      <c r="D1133" s="225" t="s">
        <v>142</v>
      </c>
      <c r="E1133" s="247" t="s">
        <v>19</v>
      </c>
      <c r="F1133" s="248" t="s">
        <v>152</v>
      </c>
      <c r="G1133" s="246"/>
      <c r="H1133" s="249">
        <v>15.6</v>
      </c>
      <c r="I1133" s="250"/>
      <c r="J1133" s="246"/>
      <c r="K1133" s="246"/>
      <c r="L1133" s="251"/>
      <c r="M1133" s="252"/>
      <c r="N1133" s="253"/>
      <c r="O1133" s="253"/>
      <c r="P1133" s="253"/>
      <c r="Q1133" s="253"/>
      <c r="R1133" s="253"/>
      <c r="S1133" s="253"/>
      <c r="T1133" s="254"/>
      <c r="U1133" s="15"/>
      <c r="V1133" s="15"/>
      <c r="W1133" s="15"/>
      <c r="X1133" s="15"/>
      <c r="Y1133" s="15"/>
      <c r="Z1133" s="15"/>
      <c r="AA1133" s="15"/>
      <c r="AB1133" s="15"/>
      <c r="AC1133" s="15"/>
      <c r="AD1133" s="15"/>
      <c r="AE1133" s="15"/>
      <c r="AT1133" s="255" t="s">
        <v>142</v>
      </c>
      <c r="AU1133" s="255" t="s">
        <v>81</v>
      </c>
      <c r="AV1133" s="15" t="s">
        <v>87</v>
      </c>
      <c r="AW1133" s="15" t="s">
        <v>33</v>
      </c>
      <c r="AX1133" s="15" t="s">
        <v>77</v>
      </c>
      <c r="AY1133" s="255" t="s">
        <v>132</v>
      </c>
    </row>
    <row r="1134" s="2" customFormat="1" ht="16.5" customHeight="1">
      <c r="A1134" s="39"/>
      <c r="B1134" s="40"/>
      <c r="C1134" s="205" t="s">
        <v>1129</v>
      </c>
      <c r="D1134" s="205" t="s">
        <v>134</v>
      </c>
      <c r="E1134" s="206" t="s">
        <v>1130</v>
      </c>
      <c r="F1134" s="207" t="s">
        <v>1131</v>
      </c>
      <c r="G1134" s="208" t="s">
        <v>302</v>
      </c>
      <c r="H1134" s="209">
        <v>15.6</v>
      </c>
      <c r="I1134" s="210"/>
      <c r="J1134" s="211">
        <f>ROUND(I1134*H1134,2)</f>
        <v>0</v>
      </c>
      <c r="K1134" s="207" t="s">
        <v>138</v>
      </c>
      <c r="L1134" s="45"/>
      <c r="M1134" s="212" t="s">
        <v>19</v>
      </c>
      <c r="N1134" s="213" t="s">
        <v>43</v>
      </c>
      <c r="O1134" s="85"/>
      <c r="P1134" s="214">
        <f>O1134*H1134</f>
        <v>0</v>
      </c>
      <c r="Q1134" s="214">
        <v>1.0000000000000001E-05</v>
      </c>
      <c r="R1134" s="214">
        <f>Q1134*H1134</f>
        <v>0.000156</v>
      </c>
      <c r="S1134" s="214">
        <v>0</v>
      </c>
      <c r="T1134" s="215">
        <f>S1134*H1134</f>
        <v>0</v>
      </c>
      <c r="U1134" s="39"/>
      <c r="V1134" s="39"/>
      <c r="W1134" s="39"/>
      <c r="X1134" s="39"/>
      <c r="Y1134" s="39"/>
      <c r="Z1134" s="39"/>
      <c r="AA1134" s="39"/>
      <c r="AB1134" s="39"/>
      <c r="AC1134" s="39"/>
      <c r="AD1134" s="39"/>
      <c r="AE1134" s="39"/>
      <c r="AR1134" s="216" t="s">
        <v>333</v>
      </c>
      <c r="AT1134" s="216" t="s">
        <v>134</v>
      </c>
      <c r="AU1134" s="216" t="s">
        <v>81</v>
      </c>
      <c r="AY1134" s="18" t="s">
        <v>132</v>
      </c>
      <c r="BE1134" s="217">
        <f>IF(N1134="základní",J1134,0)</f>
        <v>0</v>
      </c>
      <c r="BF1134" s="217">
        <f>IF(N1134="snížená",J1134,0)</f>
        <v>0</v>
      </c>
      <c r="BG1134" s="217">
        <f>IF(N1134="zákl. přenesená",J1134,0)</f>
        <v>0</v>
      </c>
      <c r="BH1134" s="217">
        <f>IF(N1134="sníž. přenesená",J1134,0)</f>
        <v>0</v>
      </c>
      <c r="BI1134" s="217">
        <f>IF(N1134="nulová",J1134,0)</f>
        <v>0</v>
      </c>
      <c r="BJ1134" s="18" t="s">
        <v>77</v>
      </c>
      <c r="BK1134" s="217">
        <f>ROUND(I1134*H1134,2)</f>
        <v>0</v>
      </c>
      <c r="BL1134" s="18" t="s">
        <v>333</v>
      </c>
      <c r="BM1134" s="216" t="s">
        <v>1132</v>
      </c>
    </row>
    <row r="1135" s="2" customFormat="1">
      <c r="A1135" s="39"/>
      <c r="B1135" s="40"/>
      <c r="C1135" s="41"/>
      <c r="D1135" s="218" t="s">
        <v>140</v>
      </c>
      <c r="E1135" s="41"/>
      <c r="F1135" s="219" t="s">
        <v>1133</v>
      </c>
      <c r="G1135" s="41"/>
      <c r="H1135" s="41"/>
      <c r="I1135" s="220"/>
      <c r="J1135" s="41"/>
      <c r="K1135" s="41"/>
      <c r="L1135" s="45"/>
      <c r="M1135" s="221"/>
      <c r="N1135" s="222"/>
      <c r="O1135" s="85"/>
      <c r="P1135" s="85"/>
      <c r="Q1135" s="85"/>
      <c r="R1135" s="85"/>
      <c r="S1135" s="85"/>
      <c r="T1135" s="86"/>
      <c r="U1135" s="39"/>
      <c r="V1135" s="39"/>
      <c r="W1135" s="39"/>
      <c r="X1135" s="39"/>
      <c r="Y1135" s="39"/>
      <c r="Z1135" s="39"/>
      <c r="AA1135" s="39"/>
      <c r="AB1135" s="39"/>
      <c r="AC1135" s="39"/>
      <c r="AD1135" s="39"/>
      <c r="AE1135" s="39"/>
      <c r="AT1135" s="18" t="s">
        <v>140</v>
      </c>
      <c r="AU1135" s="18" t="s">
        <v>81</v>
      </c>
    </row>
    <row r="1136" s="14" customFormat="1">
      <c r="A1136" s="14"/>
      <c r="B1136" s="234"/>
      <c r="C1136" s="235"/>
      <c r="D1136" s="225" t="s">
        <v>142</v>
      </c>
      <c r="E1136" s="236" t="s">
        <v>19</v>
      </c>
      <c r="F1136" s="237" t="s">
        <v>1128</v>
      </c>
      <c r="G1136" s="235"/>
      <c r="H1136" s="238">
        <v>15.6</v>
      </c>
      <c r="I1136" s="239"/>
      <c r="J1136" s="235"/>
      <c r="K1136" s="235"/>
      <c r="L1136" s="240"/>
      <c r="M1136" s="241"/>
      <c r="N1136" s="242"/>
      <c r="O1136" s="242"/>
      <c r="P1136" s="242"/>
      <c r="Q1136" s="242"/>
      <c r="R1136" s="242"/>
      <c r="S1136" s="242"/>
      <c r="T1136" s="243"/>
      <c r="U1136" s="14"/>
      <c r="V1136" s="14"/>
      <c r="W1136" s="14"/>
      <c r="X1136" s="14"/>
      <c r="Y1136" s="14"/>
      <c r="Z1136" s="14"/>
      <c r="AA1136" s="14"/>
      <c r="AB1136" s="14"/>
      <c r="AC1136" s="14"/>
      <c r="AD1136" s="14"/>
      <c r="AE1136" s="14"/>
      <c r="AT1136" s="244" t="s">
        <v>142</v>
      </c>
      <c r="AU1136" s="244" t="s">
        <v>81</v>
      </c>
      <c r="AV1136" s="14" t="s">
        <v>81</v>
      </c>
      <c r="AW1136" s="14" t="s">
        <v>33</v>
      </c>
      <c r="AX1136" s="14" t="s">
        <v>72</v>
      </c>
      <c r="AY1136" s="244" t="s">
        <v>132</v>
      </c>
    </row>
    <row r="1137" s="15" customFormat="1">
      <c r="A1137" s="15"/>
      <c r="B1137" s="245"/>
      <c r="C1137" s="246"/>
      <c r="D1137" s="225" t="s">
        <v>142</v>
      </c>
      <c r="E1137" s="247" t="s">
        <v>19</v>
      </c>
      <c r="F1137" s="248" t="s">
        <v>152</v>
      </c>
      <c r="G1137" s="246"/>
      <c r="H1137" s="249">
        <v>15.6</v>
      </c>
      <c r="I1137" s="250"/>
      <c r="J1137" s="246"/>
      <c r="K1137" s="246"/>
      <c r="L1137" s="251"/>
      <c r="M1137" s="252"/>
      <c r="N1137" s="253"/>
      <c r="O1137" s="253"/>
      <c r="P1137" s="253"/>
      <c r="Q1137" s="253"/>
      <c r="R1137" s="253"/>
      <c r="S1137" s="253"/>
      <c r="T1137" s="254"/>
      <c r="U1137" s="15"/>
      <c r="V1137" s="15"/>
      <c r="W1137" s="15"/>
      <c r="X1137" s="15"/>
      <c r="Y1137" s="15"/>
      <c r="Z1137" s="15"/>
      <c r="AA1137" s="15"/>
      <c r="AB1137" s="15"/>
      <c r="AC1137" s="15"/>
      <c r="AD1137" s="15"/>
      <c r="AE1137" s="15"/>
      <c r="AT1137" s="255" t="s">
        <v>142</v>
      </c>
      <c r="AU1137" s="255" t="s">
        <v>81</v>
      </c>
      <c r="AV1137" s="15" t="s">
        <v>87</v>
      </c>
      <c r="AW1137" s="15" t="s">
        <v>33</v>
      </c>
      <c r="AX1137" s="15" t="s">
        <v>77</v>
      </c>
      <c r="AY1137" s="255" t="s">
        <v>132</v>
      </c>
    </row>
    <row r="1138" s="2" customFormat="1" ht="16.5" customHeight="1">
      <c r="A1138" s="39"/>
      <c r="B1138" s="40"/>
      <c r="C1138" s="267" t="s">
        <v>1134</v>
      </c>
      <c r="D1138" s="267" t="s">
        <v>540</v>
      </c>
      <c r="E1138" s="268" t="s">
        <v>1135</v>
      </c>
      <c r="F1138" s="269" t="s">
        <v>1136</v>
      </c>
      <c r="G1138" s="270" t="s">
        <v>302</v>
      </c>
      <c r="H1138" s="271">
        <v>17.16</v>
      </c>
      <c r="I1138" s="272"/>
      <c r="J1138" s="273">
        <f>ROUND(I1138*H1138,2)</f>
        <v>0</v>
      </c>
      <c r="K1138" s="269" t="s">
        <v>138</v>
      </c>
      <c r="L1138" s="274"/>
      <c r="M1138" s="275" t="s">
        <v>19</v>
      </c>
      <c r="N1138" s="276" t="s">
        <v>43</v>
      </c>
      <c r="O1138" s="85"/>
      <c r="P1138" s="214">
        <f>O1138*H1138</f>
        <v>0</v>
      </c>
      <c r="Q1138" s="214">
        <v>0.00022000000000000001</v>
      </c>
      <c r="R1138" s="214">
        <f>Q1138*H1138</f>
        <v>0.0037752000000000003</v>
      </c>
      <c r="S1138" s="214">
        <v>0</v>
      </c>
      <c r="T1138" s="215">
        <f>S1138*H1138</f>
        <v>0</v>
      </c>
      <c r="U1138" s="39"/>
      <c r="V1138" s="39"/>
      <c r="W1138" s="39"/>
      <c r="X1138" s="39"/>
      <c r="Y1138" s="39"/>
      <c r="Z1138" s="39"/>
      <c r="AA1138" s="39"/>
      <c r="AB1138" s="39"/>
      <c r="AC1138" s="39"/>
      <c r="AD1138" s="39"/>
      <c r="AE1138" s="39"/>
      <c r="AR1138" s="216" t="s">
        <v>452</v>
      </c>
      <c r="AT1138" s="216" t="s">
        <v>540</v>
      </c>
      <c r="AU1138" s="216" t="s">
        <v>81</v>
      </c>
      <c r="AY1138" s="18" t="s">
        <v>132</v>
      </c>
      <c r="BE1138" s="217">
        <f>IF(N1138="základní",J1138,0)</f>
        <v>0</v>
      </c>
      <c r="BF1138" s="217">
        <f>IF(N1138="snížená",J1138,0)</f>
        <v>0</v>
      </c>
      <c r="BG1138" s="217">
        <f>IF(N1138="zákl. přenesená",J1138,0)</f>
        <v>0</v>
      </c>
      <c r="BH1138" s="217">
        <f>IF(N1138="sníž. přenesená",J1138,0)</f>
        <v>0</v>
      </c>
      <c r="BI1138" s="217">
        <f>IF(N1138="nulová",J1138,0)</f>
        <v>0</v>
      </c>
      <c r="BJ1138" s="18" t="s">
        <v>77</v>
      </c>
      <c r="BK1138" s="217">
        <f>ROUND(I1138*H1138,2)</f>
        <v>0</v>
      </c>
      <c r="BL1138" s="18" t="s">
        <v>333</v>
      </c>
      <c r="BM1138" s="216" t="s">
        <v>1137</v>
      </c>
    </row>
    <row r="1139" s="14" customFormat="1">
      <c r="A1139" s="14"/>
      <c r="B1139" s="234"/>
      <c r="C1139" s="235"/>
      <c r="D1139" s="225" t="s">
        <v>142</v>
      </c>
      <c r="E1139" s="236" t="s">
        <v>19</v>
      </c>
      <c r="F1139" s="237" t="s">
        <v>1138</v>
      </c>
      <c r="G1139" s="235"/>
      <c r="H1139" s="238">
        <v>17.16</v>
      </c>
      <c r="I1139" s="239"/>
      <c r="J1139" s="235"/>
      <c r="K1139" s="235"/>
      <c r="L1139" s="240"/>
      <c r="M1139" s="241"/>
      <c r="N1139" s="242"/>
      <c r="O1139" s="242"/>
      <c r="P1139" s="242"/>
      <c r="Q1139" s="242"/>
      <c r="R1139" s="242"/>
      <c r="S1139" s="242"/>
      <c r="T1139" s="243"/>
      <c r="U1139" s="14"/>
      <c r="V1139" s="14"/>
      <c r="W1139" s="14"/>
      <c r="X1139" s="14"/>
      <c r="Y1139" s="14"/>
      <c r="Z1139" s="14"/>
      <c r="AA1139" s="14"/>
      <c r="AB1139" s="14"/>
      <c r="AC1139" s="14"/>
      <c r="AD1139" s="14"/>
      <c r="AE1139" s="14"/>
      <c r="AT1139" s="244" t="s">
        <v>142</v>
      </c>
      <c r="AU1139" s="244" t="s">
        <v>81</v>
      </c>
      <c r="AV1139" s="14" t="s">
        <v>81</v>
      </c>
      <c r="AW1139" s="14" t="s">
        <v>33</v>
      </c>
      <c r="AX1139" s="14" t="s">
        <v>72</v>
      </c>
      <c r="AY1139" s="244" t="s">
        <v>132</v>
      </c>
    </row>
    <row r="1140" s="15" customFormat="1">
      <c r="A1140" s="15"/>
      <c r="B1140" s="245"/>
      <c r="C1140" s="246"/>
      <c r="D1140" s="225" t="s">
        <v>142</v>
      </c>
      <c r="E1140" s="247" t="s">
        <v>19</v>
      </c>
      <c r="F1140" s="248" t="s">
        <v>152</v>
      </c>
      <c r="G1140" s="246"/>
      <c r="H1140" s="249">
        <v>17.16</v>
      </c>
      <c r="I1140" s="250"/>
      <c r="J1140" s="246"/>
      <c r="K1140" s="246"/>
      <c r="L1140" s="251"/>
      <c r="M1140" s="252"/>
      <c r="N1140" s="253"/>
      <c r="O1140" s="253"/>
      <c r="P1140" s="253"/>
      <c r="Q1140" s="253"/>
      <c r="R1140" s="253"/>
      <c r="S1140" s="253"/>
      <c r="T1140" s="254"/>
      <c r="U1140" s="15"/>
      <c r="V1140" s="15"/>
      <c r="W1140" s="15"/>
      <c r="X1140" s="15"/>
      <c r="Y1140" s="15"/>
      <c r="Z1140" s="15"/>
      <c r="AA1140" s="15"/>
      <c r="AB1140" s="15"/>
      <c r="AC1140" s="15"/>
      <c r="AD1140" s="15"/>
      <c r="AE1140" s="15"/>
      <c r="AT1140" s="255" t="s">
        <v>142</v>
      </c>
      <c r="AU1140" s="255" t="s">
        <v>81</v>
      </c>
      <c r="AV1140" s="15" t="s">
        <v>87</v>
      </c>
      <c r="AW1140" s="15" t="s">
        <v>33</v>
      </c>
      <c r="AX1140" s="15" t="s">
        <v>77</v>
      </c>
      <c r="AY1140" s="255" t="s">
        <v>132</v>
      </c>
    </row>
    <row r="1141" s="2" customFormat="1" ht="16.5" customHeight="1">
      <c r="A1141" s="39"/>
      <c r="B1141" s="40"/>
      <c r="C1141" s="205" t="s">
        <v>1139</v>
      </c>
      <c r="D1141" s="205" t="s">
        <v>134</v>
      </c>
      <c r="E1141" s="206" t="s">
        <v>1140</v>
      </c>
      <c r="F1141" s="207" t="s">
        <v>1141</v>
      </c>
      <c r="G1141" s="208" t="s">
        <v>302</v>
      </c>
      <c r="H1141" s="209">
        <v>0.90000000000000002</v>
      </c>
      <c r="I1141" s="210"/>
      <c r="J1141" s="211">
        <f>ROUND(I1141*H1141,2)</f>
        <v>0</v>
      </c>
      <c r="K1141" s="207" t="s">
        <v>138</v>
      </c>
      <c r="L1141" s="45"/>
      <c r="M1141" s="212" t="s">
        <v>19</v>
      </c>
      <c r="N1141" s="213" t="s">
        <v>43</v>
      </c>
      <c r="O1141" s="85"/>
      <c r="P1141" s="214">
        <f>O1141*H1141</f>
        <v>0</v>
      </c>
      <c r="Q1141" s="214">
        <v>0</v>
      </c>
      <c r="R1141" s="214">
        <f>Q1141*H1141</f>
        <v>0</v>
      </c>
      <c r="S1141" s="214">
        <v>0</v>
      </c>
      <c r="T1141" s="215">
        <f>S1141*H1141</f>
        <v>0</v>
      </c>
      <c r="U1141" s="39"/>
      <c r="V1141" s="39"/>
      <c r="W1141" s="39"/>
      <c r="X1141" s="39"/>
      <c r="Y1141" s="39"/>
      <c r="Z1141" s="39"/>
      <c r="AA1141" s="39"/>
      <c r="AB1141" s="39"/>
      <c r="AC1141" s="39"/>
      <c r="AD1141" s="39"/>
      <c r="AE1141" s="39"/>
      <c r="AR1141" s="216" t="s">
        <v>333</v>
      </c>
      <c r="AT1141" s="216" t="s">
        <v>134</v>
      </c>
      <c r="AU1141" s="216" t="s">
        <v>81</v>
      </c>
      <c r="AY1141" s="18" t="s">
        <v>132</v>
      </c>
      <c r="BE1141" s="217">
        <f>IF(N1141="základní",J1141,0)</f>
        <v>0</v>
      </c>
      <c r="BF1141" s="217">
        <f>IF(N1141="snížená",J1141,0)</f>
        <v>0</v>
      </c>
      <c r="BG1141" s="217">
        <f>IF(N1141="zákl. přenesená",J1141,0)</f>
        <v>0</v>
      </c>
      <c r="BH1141" s="217">
        <f>IF(N1141="sníž. přenesená",J1141,0)</f>
        <v>0</v>
      </c>
      <c r="BI1141" s="217">
        <f>IF(N1141="nulová",J1141,0)</f>
        <v>0</v>
      </c>
      <c r="BJ1141" s="18" t="s">
        <v>77</v>
      </c>
      <c r="BK1141" s="217">
        <f>ROUND(I1141*H1141,2)</f>
        <v>0</v>
      </c>
      <c r="BL1141" s="18" t="s">
        <v>333</v>
      </c>
      <c r="BM1141" s="216" t="s">
        <v>1142</v>
      </c>
    </row>
    <row r="1142" s="2" customFormat="1">
      <c r="A1142" s="39"/>
      <c r="B1142" s="40"/>
      <c r="C1142" s="41"/>
      <c r="D1142" s="218" t="s">
        <v>140</v>
      </c>
      <c r="E1142" s="41"/>
      <c r="F1142" s="219" t="s">
        <v>1143</v>
      </c>
      <c r="G1142" s="41"/>
      <c r="H1142" s="41"/>
      <c r="I1142" s="220"/>
      <c r="J1142" s="41"/>
      <c r="K1142" s="41"/>
      <c r="L1142" s="45"/>
      <c r="M1142" s="221"/>
      <c r="N1142" s="222"/>
      <c r="O1142" s="85"/>
      <c r="P1142" s="85"/>
      <c r="Q1142" s="85"/>
      <c r="R1142" s="85"/>
      <c r="S1142" s="85"/>
      <c r="T1142" s="86"/>
      <c r="U1142" s="39"/>
      <c r="V1142" s="39"/>
      <c r="W1142" s="39"/>
      <c r="X1142" s="39"/>
      <c r="Y1142" s="39"/>
      <c r="Z1142" s="39"/>
      <c r="AA1142" s="39"/>
      <c r="AB1142" s="39"/>
      <c r="AC1142" s="39"/>
      <c r="AD1142" s="39"/>
      <c r="AE1142" s="39"/>
      <c r="AT1142" s="18" t="s">
        <v>140</v>
      </c>
      <c r="AU1142" s="18" t="s">
        <v>81</v>
      </c>
    </row>
    <row r="1143" s="2" customFormat="1" ht="16.5" customHeight="1">
      <c r="A1143" s="39"/>
      <c r="B1143" s="40"/>
      <c r="C1143" s="267" t="s">
        <v>1144</v>
      </c>
      <c r="D1143" s="267" t="s">
        <v>540</v>
      </c>
      <c r="E1143" s="268" t="s">
        <v>1145</v>
      </c>
      <c r="F1143" s="269" t="s">
        <v>1146</v>
      </c>
      <c r="G1143" s="270" t="s">
        <v>302</v>
      </c>
      <c r="H1143" s="271">
        <v>1</v>
      </c>
      <c r="I1143" s="272"/>
      <c r="J1143" s="273">
        <f>ROUND(I1143*H1143,2)</f>
        <v>0</v>
      </c>
      <c r="K1143" s="269" t="s">
        <v>138</v>
      </c>
      <c r="L1143" s="274"/>
      <c r="M1143" s="275" t="s">
        <v>19</v>
      </c>
      <c r="N1143" s="276" t="s">
        <v>43</v>
      </c>
      <c r="O1143" s="85"/>
      <c r="P1143" s="214">
        <f>O1143*H1143</f>
        <v>0</v>
      </c>
      <c r="Q1143" s="214">
        <v>0.00040000000000000002</v>
      </c>
      <c r="R1143" s="214">
        <f>Q1143*H1143</f>
        <v>0.00040000000000000002</v>
      </c>
      <c r="S1143" s="214">
        <v>0</v>
      </c>
      <c r="T1143" s="215">
        <f>S1143*H1143</f>
        <v>0</v>
      </c>
      <c r="U1143" s="39"/>
      <c r="V1143" s="39"/>
      <c r="W1143" s="39"/>
      <c r="X1143" s="39"/>
      <c r="Y1143" s="39"/>
      <c r="Z1143" s="39"/>
      <c r="AA1143" s="39"/>
      <c r="AB1143" s="39"/>
      <c r="AC1143" s="39"/>
      <c r="AD1143" s="39"/>
      <c r="AE1143" s="39"/>
      <c r="AR1143" s="216" t="s">
        <v>452</v>
      </c>
      <c r="AT1143" s="216" t="s">
        <v>540</v>
      </c>
      <c r="AU1143" s="216" t="s">
        <v>81</v>
      </c>
      <c r="AY1143" s="18" t="s">
        <v>132</v>
      </c>
      <c r="BE1143" s="217">
        <f>IF(N1143="základní",J1143,0)</f>
        <v>0</v>
      </c>
      <c r="BF1143" s="217">
        <f>IF(N1143="snížená",J1143,0)</f>
        <v>0</v>
      </c>
      <c r="BG1143" s="217">
        <f>IF(N1143="zákl. přenesená",J1143,0)</f>
        <v>0</v>
      </c>
      <c r="BH1143" s="217">
        <f>IF(N1143="sníž. přenesená",J1143,0)</f>
        <v>0</v>
      </c>
      <c r="BI1143" s="217">
        <f>IF(N1143="nulová",J1143,0)</f>
        <v>0</v>
      </c>
      <c r="BJ1143" s="18" t="s">
        <v>77</v>
      </c>
      <c r="BK1143" s="217">
        <f>ROUND(I1143*H1143,2)</f>
        <v>0</v>
      </c>
      <c r="BL1143" s="18" t="s">
        <v>333</v>
      </c>
      <c r="BM1143" s="216" t="s">
        <v>1147</v>
      </c>
    </row>
    <row r="1144" s="2" customFormat="1" ht="16.5" customHeight="1">
      <c r="A1144" s="39"/>
      <c r="B1144" s="40"/>
      <c r="C1144" s="205" t="s">
        <v>1148</v>
      </c>
      <c r="D1144" s="205" t="s">
        <v>134</v>
      </c>
      <c r="E1144" s="206" t="s">
        <v>1149</v>
      </c>
      <c r="F1144" s="207" t="s">
        <v>1150</v>
      </c>
      <c r="G1144" s="208" t="s">
        <v>155</v>
      </c>
      <c r="H1144" s="209">
        <v>12.59</v>
      </c>
      <c r="I1144" s="210"/>
      <c r="J1144" s="211">
        <f>ROUND(I1144*H1144,2)</f>
        <v>0</v>
      </c>
      <c r="K1144" s="207" t="s">
        <v>138</v>
      </c>
      <c r="L1144" s="45"/>
      <c r="M1144" s="212" t="s">
        <v>19</v>
      </c>
      <c r="N1144" s="213" t="s">
        <v>43</v>
      </c>
      <c r="O1144" s="85"/>
      <c r="P1144" s="214">
        <f>O1144*H1144</f>
        <v>0</v>
      </c>
      <c r="Q1144" s="214">
        <v>0</v>
      </c>
      <c r="R1144" s="214">
        <f>Q1144*H1144</f>
        <v>0</v>
      </c>
      <c r="S1144" s="214">
        <v>0</v>
      </c>
      <c r="T1144" s="215">
        <f>S1144*H1144</f>
        <v>0</v>
      </c>
      <c r="U1144" s="39"/>
      <c r="V1144" s="39"/>
      <c r="W1144" s="39"/>
      <c r="X1144" s="39"/>
      <c r="Y1144" s="39"/>
      <c r="Z1144" s="39"/>
      <c r="AA1144" s="39"/>
      <c r="AB1144" s="39"/>
      <c r="AC1144" s="39"/>
      <c r="AD1144" s="39"/>
      <c r="AE1144" s="39"/>
      <c r="AR1144" s="216" t="s">
        <v>333</v>
      </c>
      <c r="AT1144" s="216" t="s">
        <v>134</v>
      </c>
      <c r="AU1144" s="216" t="s">
        <v>81</v>
      </c>
      <c r="AY1144" s="18" t="s">
        <v>132</v>
      </c>
      <c r="BE1144" s="217">
        <f>IF(N1144="základní",J1144,0)</f>
        <v>0</v>
      </c>
      <c r="BF1144" s="217">
        <f>IF(N1144="snížená",J1144,0)</f>
        <v>0</v>
      </c>
      <c r="BG1144" s="217">
        <f>IF(N1144="zákl. přenesená",J1144,0)</f>
        <v>0</v>
      </c>
      <c r="BH1144" s="217">
        <f>IF(N1144="sníž. přenesená",J1144,0)</f>
        <v>0</v>
      </c>
      <c r="BI1144" s="217">
        <f>IF(N1144="nulová",J1144,0)</f>
        <v>0</v>
      </c>
      <c r="BJ1144" s="18" t="s">
        <v>77</v>
      </c>
      <c r="BK1144" s="217">
        <f>ROUND(I1144*H1144,2)</f>
        <v>0</v>
      </c>
      <c r="BL1144" s="18" t="s">
        <v>333</v>
      </c>
      <c r="BM1144" s="216" t="s">
        <v>1151</v>
      </c>
    </row>
    <row r="1145" s="2" customFormat="1">
      <c r="A1145" s="39"/>
      <c r="B1145" s="40"/>
      <c r="C1145" s="41"/>
      <c r="D1145" s="218" t="s">
        <v>140</v>
      </c>
      <c r="E1145" s="41"/>
      <c r="F1145" s="219" t="s">
        <v>1152</v>
      </c>
      <c r="G1145" s="41"/>
      <c r="H1145" s="41"/>
      <c r="I1145" s="220"/>
      <c r="J1145" s="41"/>
      <c r="K1145" s="41"/>
      <c r="L1145" s="45"/>
      <c r="M1145" s="221"/>
      <c r="N1145" s="222"/>
      <c r="O1145" s="85"/>
      <c r="P1145" s="85"/>
      <c r="Q1145" s="85"/>
      <c r="R1145" s="85"/>
      <c r="S1145" s="85"/>
      <c r="T1145" s="86"/>
      <c r="U1145" s="39"/>
      <c r="V1145" s="39"/>
      <c r="W1145" s="39"/>
      <c r="X1145" s="39"/>
      <c r="Y1145" s="39"/>
      <c r="Z1145" s="39"/>
      <c r="AA1145" s="39"/>
      <c r="AB1145" s="39"/>
      <c r="AC1145" s="39"/>
      <c r="AD1145" s="39"/>
      <c r="AE1145" s="39"/>
      <c r="AT1145" s="18" t="s">
        <v>140</v>
      </c>
      <c r="AU1145" s="18" t="s">
        <v>81</v>
      </c>
    </row>
    <row r="1146" s="2" customFormat="1" ht="44.25" customHeight="1">
      <c r="A1146" s="39"/>
      <c r="B1146" s="40"/>
      <c r="C1146" s="205" t="s">
        <v>1153</v>
      </c>
      <c r="D1146" s="205" t="s">
        <v>134</v>
      </c>
      <c r="E1146" s="206" t="s">
        <v>1154</v>
      </c>
      <c r="F1146" s="207" t="s">
        <v>1155</v>
      </c>
      <c r="G1146" s="208" t="s">
        <v>590</v>
      </c>
      <c r="H1146" s="277"/>
      <c r="I1146" s="210"/>
      <c r="J1146" s="211">
        <f>ROUND(I1146*H1146,2)</f>
        <v>0</v>
      </c>
      <c r="K1146" s="207" t="s">
        <v>138</v>
      </c>
      <c r="L1146" s="45"/>
      <c r="M1146" s="212" t="s">
        <v>19</v>
      </c>
      <c r="N1146" s="213" t="s">
        <v>43</v>
      </c>
      <c r="O1146" s="85"/>
      <c r="P1146" s="214">
        <f>O1146*H1146</f>
        <v>0</v>
      </c>
      <c r="Q1146" s="214">
        <v>0</v>
      </c>
      <c r="R1146" s="214">
        <f>Q1146*H1146</f>
        <v>0</v>
      </c>
      <c r="S1146" s="214">
        <v>0</v>
      </c>
      <c r="T1146" s="215">
        <f>S1146*H1146</f>
        <v>0</v>
      </c>
      <c r="U1146" s="39"/>
      <c r="V1146" s="39"/>
      <c r="W1146" s="39"/>
      <c r="X1146" s="39"/>
      <c r="Y1146" s="39"/>
      <c r="Z1146" s="39"/>
      <c r="AA1146" s="39"/>
      <c r="AB1146" s="39"/>
      <c r="AC1146" s="39"/>
      <c r="AD1146" s="39"/>
      <c r="AE1146" s="39"/>
      <c r="AR1146" s="216" t="s">
        <v>333</v>
      </c>
      <c r="AT1146" s="216" t="s">
        <v>134</v>
      </c>
      <c r="AU1146" s="216" t="s">
        <v>81</v>
      </c>
      <c r="AY1146" s="18" t="s">
        <v>132</v>
      </c>
      <c r="BE1146" s="217">
        <f>IF(N1146="základní",J1146,0)</f>
        <v>0</v>
      </c>
      <c r="BF1146" s="217">
        <f>IF(N1146="snížená",J1146,0)</f>
        <v>0</v>
      </c>
      <c r="BG1146" s="217">
        <f>IF(N1146="zákl. přenesená",J1146,0)</f>
        <v>0</v>
      </c>
      <c r="BH1146" s="217">
        <f>IF(N1146="sníž. přenesená",J1146,0)</f>
        <v>0</v>
      </c>
      <c r="BI1146" s="217">
        <f>IF(N1146="nulová",J1146,0)</f>
        <v>0</v>
      </c>
      <c r="BJ1146" s="18" t="s">
        <v>77</v>
      </c>
      <c r="BK1146" s="217">
        <f>ROUND(I1146*H1146,2)</f>
        <v>0</v>
      </c>
      <c r="BL1146" s="18" t="s">
        <v>333</v>
      </c>
      <c r="BM1146" s="216" t="s">
        <v>1156</v>
      </c>
    </row>
    <row r="1147" s="2" customFormat="1">
      <c r="A1147" s="39"/>
      <c r="B1147" s="40"/>
      <c r="C1147" s="41"/>
      <c r="D1147" s="218" t="s">
        <v>140</v>
      </c>
      <c r="E1147" s="41"/>
      <c r="F1147" s="219" t="s">
        <v>1157</v>
      </c>
      <c r="G1147" s="41"/>
      <c r="H1147" s="41"/>
      <c r="I1147" s="220"/>
      <c r="J1147" s="41"/>
      <c r="K1147" s="41"/>
      <c r="L1147" s="45"/>
      <c r="M1147" s="221"/>
      <c r="N1147" s="222"/>
      <c r="O1147" s="85"/>
      <c r="P1147" s="85"/>
      <c r="Q1147" s="85"/>
      <c r="R1147" s="85"/>
      <c r="S1147" s="85"/>
      <c r="T1147" s="86"/>
      <c r="U1147" s="39"/>
      <c r="V1147" s="39"/>
      <c r="W1147" s="39"/>
      <c r="X1147" s="39"/>
      <c r="Y1147" s="39"/>
      <c r="Z1147" s="39"/>
      <c r="AA1147" s="39"/>
      <c r="AB1147" s="39"/>
      <c r="AC1147" s="39"/>
      <c r="AD1147" s="39"/>
      <c r="AE1147" s="39"/>
      <c r="AT1147" s="18" t="s">
        <v>140</v>
      </c>
      <c r="AU1147" s="18" t="s">
        <v>81</v>
      </c>
    </row>
    <row r="1148" s="12" customFormat="1" ht="22.8" customHeight="1">
      <c r="A1148" s="12"/>
      <c r="B1148" s="189"/>
      <c r="C1148" s="190"/>
      <c r="D1148" s="191" t="s">
        <v>71</v>
      </c>
      <c r="E1148" s="203" t="s">
        <v>1158</v>
      </c>
      <c r="F1148" s="203" t="s">
        <v>1159</v>
      </c>
      <c r="G1148" s="190"/>
      <c r="H1148" s="190"/>
      <c r="I1148" s="193"/>
      <c r="J1148" s="204">
        <f>BK1148</f>
        <v>0</v>
      </c>
      <c r="K1148" s="190"/>
      <c r="L1148" s="195"/>
      <c r="M1148" s="196"/>
      <c r="N1148" s="197"/>
      <c r="O1148" s="197"/>
      <c r="P1148" s="198">
        <f>SUM(P1149:P1446)</f>
        <v>0</v>
      </c>
      <c r="Q1148" s="197"/>
      <c r="R1148" s="198">
        <f>SUM(R1149:R1446)</f>
        <v>7.4172308200000003</v>
      </c>
      <c r="S1148" s="197"/>
      <c r="T1148" s="199">
        <f>SUM(T1149:T1446)</f>
        <v>0</v>
      </c>
      <c r="U1148" s="12"/>
      <c r="V1148" s="12"/>
      <c r="W1148" s="12"/>
      <c r="X1148" s="12"/>
      <c r="Y1148" s="12"/>
      <c r="Z1148" s="12"/>
      <c r="AA1148" s="12"/>
      <c r="AB1148" s="12"/>
      <c r="AC1148" s="12"/>
      <c r="AD1148" s="12"/>
      <c r="AE1148" s="12"/>
      <c r="AR1148" s="200" t="s">
        <v>81</v>
      </c>
      <c r="AT1148" s="201" t="s">
        <v>71</v>
      </c>
      <c r="AU1148" s="201" t="s">
        <v>77</v>
      </c>
      <c r="AY1148" s="200" t="s">
        <v>132</v>
      </c>
      <c r="BK1148" s="202">
        <f>SUM(BK1149:BK1446)</f>
        <v>0</v>
      </c>
    </row>
    <row r="1149" s="2" customFormat="1" ht="24.15" customHeight="1">
      <c r="A1149" s="39"/>
      <c r="B1149" s="40"/>
      <c r="C1149" s="205" t="s">
        <v>1160</v>
      </c>
      <c r="D1149" s="205" t="s">
        <v>134</v>
      </c>
      <c r="E1149" s="206" t="s">
        <v>1161</v>
      </c>
      <c r="F1149" s="207" t="s">
        <v>1162</v>
      </c>
      <c r="G1149" s="208" t="s">
        <v>155</v>
      </c>
      <c r="H1149" s="209">
        <v>398.94600000000003</v>
      </c>
      <c r="I1149" s="210"/>
      <c r="J1149" s="211">
        <f>ROUND(I1149*H1149,2)</f>
        <v>0</v>
      </c>
      <c r="K1149" s="207" t="s">
        <v>138</v>
      </c>
      <c r="L1149" s="45"/>
      <c r="M1149" s="212" t="s">
        <v>19</v>
      </c>
      <c r="N1149" s="213" t="s">
        <v>43</v>
      </c>
      <c r="O1149" s="85"/>
      <c r="P1149" s="214">
        <f>O1149*H1149</f>
        <v>0</v>
      </c>
      <c r="Q1149" s="214">
        <v>0.00029999999999999997</v>
      </c>
      <c r="R1149" s="214">
        <f>Q1149*H1149</f>
        <v>0.11968379999999999</v>
      </c>
      <c r="S1149" s="214">
        <v>0</v>
      </c>
      <c r="T1149" s="215">
        <f>S1149*H1149</f>
        <v>0</v>
      </c>
      <c r="U1149" s="39"/>
      <c r="V1149" s="39"/>
      <c r="W1149" s="39"/>
      <c r="X1149" s="39"/>
      <c r="Y1149" s="39"/>
      <c r="Z1149" s="39"/>
      <c r="AA1149" s="39"/>
      <c r="AB1149" s="39"/>
      <c r="AC1149" s="39"/>
      <c r="AD1149" s="39"/>
      <c r="AE1149" s="39"/>
      <c r="AR1149" s="216" t="s">
        <v>333</v>
      </c>
      <c r="AT1149" s="216" t="s">
        <v>134</v>
      </c>
      <c r="AU1149" s="216" t="s">
        <v>81</v>
      </c>
      <c r="AY1149" s="18" t="s">
        <v>132</v>
      </c>
      <c r="BE1149" s="217">
        <f>IF(N1149="základní",J1149,0)</f>
        <v>0</v>
      </c>
      <c r="BF1149" s="217">
        <f>IF(N1149="snížená",J1149,0)</f>
        <v>0</v>
      </c>
      <c r="BG1149" s="217">
        <f>IF(N1149="zákl. přenesená",J1149,0)</f>
        <v>0</v>
      </c>
      <c r="BH1149" s="217">
        <f>IF(N1149="sníž. přenesená",J1149,0)</f>
        <v>0</v>
      </c>
      <c r="BI1149" s="217">
        <f>IF(N1149="nulová",J1149,0)</f>
        <v>0</v>
      </c>
      <c r="BJ1149" s="18" t="s">
        <v>77</v>
      </c>
      <c r="BK1149" s="217">
        <f>ROUND(I1149*H1149,2)</f>
        <v>0</v>
      </c>
      <c r="BL1149" s="18" t="s">
        <v>333</v>
      </c>
      <c r="BM1149" s="216" t="s">
        <v>1163</v>
      </c>
    </row>
    <row r="1150" s="2" customFormat="1">
      <c r="A1150" s="39"/>
      <c r="B1150" s="40"/>
      <c r="C1150" s="41"/>
      <c r="D1150" s="218" t="s">
        <v>140</v>
      </c>
      <c r="E1150" s="41"/>
      <c r="F1150" s="219" t="s">
        <v>1164</v>
      </c>
      <c r="G1150" s="41"/>
      <c r="H1150" s="41"/>
      <c r="I1150" s="220"/>
      <c r="J1150" s="41"/>
      <c r="K1150" s="41"/>
      <c r="L1150" s="45"/>
      <c r="M1150" s="221"/>
      <c r="N1150" s="222"/>
      <c r="O1150" s="85"/>
      <c r="P1150" s="85"/>
      <c r="Q1150" s="85"/>
      <c r="R1150" s="85"/>
      <c r="S1150" s="85"/>
      <c r="T1150" s="86"/>
      <c r="U1150" s="39"/>
      <c r="V1150" s="39"/>
      <c r="W1150" s="39"/>
      <c r="X1150" s="39"/>
      <c r="Y1150" s="39"/>
      <c r="Z1150" s="39"/>
      <c r="AA1150" s="39"/>
      <c r="AB1150" s="39"/>
      <c r="AC1150" s="39"/>
      <c r="AD1150" s="39"/>
      <c r="AE1150" s="39"/>
      <c r="AT1150" s="18" t="s">
        <v>140</v>
      </c>
      <c r="AU1150" s="18" t="s">
        <v>81</v>
      </c>
    </row>
    <row r="1151" s="13" customFormat="1">
      <c r="A1151" s="13"/>
      <c r="B1151" s="223"/>
      <c r="C1151" s="224"/>
      <c r="D1151" s="225" t="s">
        <v>142</v>
      </c>
      <c r="E1151" s="226" t="s">
        <v>19</v>
      </c>
      <c r="F1151" s="227" t="s">
        <v>365</v>
      </c>
      <c r="G1151" s="224"/>
      <c r="H1151" s="226" t="s">
        <v>19</v>
      </c>
      <c r="I1151" s="228"/>
      <c r="J1151" s="224"/>
      <c r="K1151" s="224"/>
      <c r="L1151" s="229"/>
      <c r="M1151" s="230"/>
      <c r="N1151" s="231"/>
      <c r="O1151" s="231"/>
      <c r="P1151" s="231"/>
      <c r="Q1151" s="231"/>
      <c r="R1151" s="231"/>
      <c r="S1151" s="231"/>
      <c r="T1151" s="232"/>
      <c r="U1151" s="13"/>
      <c r="V1151" s="13"/>
      <c r="W1151" s="13"/>
      <c r="X1151" s="13"/>
      <c r="Y1151" s="13"/>
      <c r="Z1151" s="13"/>
      <c r="AA1151" s="13"/>
      <c r="AB1151" s="13"/>
      <c r="AC1151" s="13"/>
      <c r="AD1151" s="13"/>
      <c r="AE1151" s="13"/>
      <c r="AT1151" s="233" t="s">
        <v>142</v>
      </c>
      <c r="AU1151" s="233" t="s">
        <v>81</v>
      </c>
      <c r="AV1151" s="13" t="s">
        <v>77</v>
      </c>
      <c r="AW1151" s="13" t="s">
        <v>33</v>
      </c>
      <c r="AX1151" s="13" t="s">
        <v>72</v>
      </c>
      <c r="AY1151" s="233" t="s">
        <v>132</v>
      </c>
    </row>
    <row r="1152" s="13" customFormat="1">
      <c r="A1152" s="13"/>
      <c r="B1152" s="223"/>
      <c r="C1152" s="224"/>
      <c r="D1152" s="225" t="s">
        <v>142</v>
      </c>
      <c r="E1152" s="226" t="s">
        <v>19</v>
      </c>
      <c r="F1152" s="227" t="s">
        <v>144</v>
      </c>
      <c r="G1152" s="224"/>
      <c r="H1152" s="226" t="s">
        <v>19</v>
      </c>
      <c r="I1152" s="228"/>
      <c r="J1152" s="224"/>
      <c r="K1152" s="224"/>
      <c r="L1152" s="229"/>
      <c r="M1152" s="230"/>
      <c r="N1152" s="231"/>
      <c r="O1152" s="231"/>
      <c r="P1152" s="231"/>
      <c r="Q1152" s="231"/>
      <c r="R1152" s="231"/>
      <c r="S1152" s="231"/>
      <c r="T1152" s="232"/>
      <c r="U1152" s="13"/>
      <c r="V1152" s="13"/>
      <c r="W1152" s="13"/>
      <c r="X1152" s="13"/>
      <c r="Y1152" s="13"/>
      <c r="Z1152" s="13"/>
      <c r="AA1152" s="13"/>
      <c r="AB1152" s="13"/>
      <c r="AC1152" s="13"/>
      <c r="AD1152" s="13"/>
      <c r="AE1152" s="13"/>
      <c r="AT1152" s="233" t="s">
        <v>142</v>
      </c>
      <c r="AU1152" s="233" t="s">
        <v>81</v>
      </c>
      <c r="AV1152" s="13" t="s">
        <v>77</v>
      </c>
      <c r="AW1152" s="13" t="s">
        <v>33</v>
      </c>
      <c r="AX1152" s="13" t="s">
        <v>72</v>
      </c>
      <c r="AY1152" s="233" t="s">
        <v>132</v>
      </c>
    </row>
    <row r="1153" s="14" customFormat="1">
      <c r="A1153" s="14"/>
      <c r="B1153" s="234"/>
      <c r="C1153" s="235"/>
      <c r="D1153" s="225" t="s">
        <v>142</v>
      </c>
      <c r="E1153" s="236" t="s">
        <v>19</v>
      </c>
      <c r="F1153" s="237" t="s">
        <v>266</v>
      </c>
      <c r="G1153" s="235"/>
      <c r="H1153" s="238">
        <v>159.88499999999999</v>
      </c>
      <c r="I1153" s="239"/>
      <c r="J1153" s="235"/>
      <c r="K1153" s="235"/>
      <c r="L1153" s="240"/>
      <c r="M1153" s="241"/>
      <c r="N1153" s="242"/>
      <c r="O1153" s="242"/>
      <c r="P1153" s="242"/>
      <c r="Q1153" s="242"/>
      <c r="R1153" s="242"/>
      <c r="S1153" s="242"/>
      <c r="T1153" s="243"/>
      <c r="U1153" s="14"/>
      <c r="V1153" s="14"/>
      <c r="W1153" s="14"/>
      <c r="X1153" s="14"/>
      <c r="Y1153" s="14"/>
      <c r="Z1153" s="14"/>
      <c r="AA1153" s="14"/>
      <c r="AB1153" s="14"/>
      <c r="AC1153" s="14"/>
      <c r="AD1153" s="14"/>
      <c r="AE1153" s="14"/>
      <c r="AT1153" s="244" t="s">
        <v>142</v>
      </c>
      <c r="AU1153" s="244" t="s">
        <v>81</v>
      </c>
      <c r="AV1153" s="14" t="s">
        <v>81</v>
      </c>
      <c r="AW1153" s="14" t="s">
        <v>33</v>
      </c>
      <c r="AX1153" s="14" t="s">
        <v>72</v>
      </c>
      <c r="AY1153" s="244" t="s">
        <v>132</v>
      </c>
    </row>
    <row r="1154" s="14" customFormat="1">
      <c r="A1154" s="14"/>
      <c r="B1154" s="234"/>
      <c r="C1154" s="235"/>
      <c r="D1154" s="225" t="s">
        <v>142</v>
      </c>
      <c r="E1154" s="236" t="s">
        <v>19</v>
      </c>
      <c r="F1154" s="237" t="s">
        <v>267</v>
      </c>
      <c r="G1154" s="235"/>
      <c r="H1154" s="238">
        <v>-39.674999999999997</v>
      </c>
      <c r="I1154" s="239"/>
      <c r="J1154" s="235"/>
      <c r="K1154" s="235"/>
      <c r="L1154" s="240"/>
      <c r="M1154" s="241"/>
      <c r="N1154" s="242"/>
      <c r="O1154" s="242"/>
      <c r="P1154" s="242"/>
      <c r="Q1154" s="242"/>
      <c r="R1154" s="242"/>
      <c r="S1154" s="242"/>
      <c r="T1154" s="243"/>
      <c r="U1154" s="14"/>
      <c r="V1154" s="14"/>
      <c r="W1154" s="14"/>
      <c r="X1154" s="14"/>
      <c r="Y1154" s="14"/>
      <c r="Z1154" s="14"/>
      <c r="AA1154" s="14"/>
      <c r="AB1154" s="14"/>
      <c r="AC1154" s="14"/>
      <c r="AD1154" s="14"/>
      <c r="AE1154" s="14"/>
      <c r="AT1154" s="244" t="s">
        <v>142</v>
      </c>
      <c r="AU1154" s="244" t="s">
        <v>81</v>
      </c>
      <c r="AV1154" s="14" t="s">
        <v>81</v>
      </c>
      <c r="AW1154" s="14" t="s">
        <v>33</v>
      </c>
      <c r="AX1154" s="14" t="s">
        <v>72</v>
      </c>
      <c r="AY1154" s="244" t="s">
        <v>132</v>
      </c>
    </row>
    <row r="1155" s="14" customFormat="1">
      <c r="A1155" s="14"/>
      <c r="B1155" s="234"/>
      <c r="C1155" s="235"/>
      <c r="D1155" s="225" t="s">
        <v>142</v>
      </c>
      <c r="E1155" s="236" t="s">
        <v>19</v>
      </c>
      <c r="F1155" s="237" t="s">
        <v>268</v>
      </c>
      <c r="G1155" s="235"/>
      <c r="H1155" s="238">
        <v>6.0750000000000002</v>
      </c>
      <c r="I1155" s="239"/>
      <c r="J1155" s="235"/>
      <c r="K1155" s="235"/>
      <c r="L1155" s="240"/>
      <c r="M1155" s="241"/>
      <c r="N1155" s="242"/>
      <c r="O1155" s="242"/>
      <c r="P1155" s="242"/>
      <c r="Q1155" s="242"/>
      <c r="R1155" s="242"/>
      <c r="S1155" s="242"/>
      <c r="T1155" s="243"/>
      <c r="U1155" s="14"/>
      <c r="V1155" s="14"/>
      <c r="W1155" s="14"/>
      <c r="X1155" s="14"/>
      <c r="Y1155" s="14"/>
      <c r="Z1155" s="14"/>
      <c r="AA1155" s="14"/>
      <c r="AB1155" s="14"/>
      <c r="AC1155" s="14"/>
      <c r="AD1155" s="14"/>
      <c r="AE1155" s="14"/>
      <c r="AT1155" s="244" t="s">
        <v>142</v>
      </c>
      <c r="AU1155" s="244" t="s">
        <v>81</v>
      </c>
      <c r="AV1155" s="14" t="s">
        <v>81</v>
      </c>
      <c r="AW1155" s="14" t="s">
        <v>33</v>
      </c>
      <c r="AX1155" s="14" t="s">
        <v>72</v>
      </c>
      <c r="AY1155" s="244" t="s">
        <v>132</v>
      </c>
    </row>
    <row r="1156" s="13" customFormat="1">
      <c r="A1156" s="13"/>
      <c r="B1156" s="223"/>
      <c r="C1156" s="224"/>
      <c r="D1156" s="225" t="s">
        <v>142</v>
      </c>
      <c r="E1156" s="226" t="s">
        <v>19</v>
      </c>
      <c r="F1156" s="227" t="s">
        <v>269</v>
      </c>
      <c r="G1156" s="224"/>
      <c r="H1156" s="226" t="s">
        <v>19</v>
      </c>
      <c r="I1156" s="228"/>
      <c r="J1156" s="224"/>
      <c r="K1156" s="224"/>
      <c r="L1156" s="229"/>
      <c r="M1156" s="230"/>
      <c r="N1156" s="231"/>
      <c r="O1156" s="231"/>
      <c r="P1156" s="231"/>
      <c r="Q1156" s="231"/>
      <c r="R1156" s="231"/>
      <c r="S1156" s="231"/>
      <c r="T1156" s="232"/>
      <c r="U1156" s="13"/>
      <c r="V1156" s="13"/>
      <c r="W1156" s="13"/>
      <c r="X1156" s="13"/>
      <c r="Y1156" s="13"/>
      <c r="Z1156" s="13"/>
      <c r="AA1156" s="13"/>
      <c r="AB1156" s="13"/>
      <c r="AC1156" s="13"/>
      <c r="AD1156" s="13"/>
      <c r="AE1156" s="13"/>
      <c r="AT1156" s="233" t="s">
        <v>142</v>
      </c>
      <c r="AU1156" s="233" t="s">
        <v>81</v>
      </c>
      <c r="AV1156" s="13" t="s">
        <v>77</v>
      </c>
      <c r="AW1156" s="13" t="s">
        <v>33</v>
      </c>
      <c r="AX1156" s="13" t="s">
        <v>72</v>
      </c>
      <c r="AY1156" s="233" t="s">
        <v>132</v>
      </c>
    </row>
    <row r="1157" s="14" customFormat="1">
      <c r="A1157" s="14"/>
      <c r="B1157" s="234"/>
      <c r="C1157" s="235"/>
      <c r="D1157" s="225" t="s">
        <v>142</v>
      </c>
      <c r="E1157" s="236" t="s">
        <v>19</v>
      </c>
      <c r="F1157" s="237" t="s">
        <v>270</v>
      </c>
      <c r="G1157" s="235"/>
      <c r="H1157" s="238">
        <v>29.100000000000001</v>
      </c>
      <c r="I1157" s="239"/>
      <c r="J1157" s="235"/>
      <c r="K1157" s="235"/>
      <c r="L1157" s="240"/>
      <c r="M1157" s="241"/>
      <c r="N1157" s="242"/>
      <c r="O1157" s="242"/>
      <c r="P1157" s="242"/>
      <c r="Q1157" s="242"/>
      <c r="R1157" s="242"/>
      <c r="S1157" s="242"/>
      <c r="T1157" s="243"/>
      <c r="U1157" s="14"/>
      <c r="V1157" s="14"/>
      <c r="W1157" s="14"/>
      <c r="X1157" s="14"/>
      <c r="Y1157" s="14"/>
      <c r="Z1157" s="14"/>
      <c r="AA1157" s="14"/>
      <c r="AB1157" s="14"/>
      <c r="AC1157" s="14"/>
      <c r="AD1157" s="14"/>
      <c r="AE1157" s="14"/>
      <c r="AT1157" s="244" t="s">
        <v>142</v>
      </c>
      <c r="AU1157" s="244" t="s">
        <v>81</v>
      </c>
      <c r="AV1157" s="14" t="s">
        <v>81</v>
      </c>
      <c r="AW1157" s="14" t="s">
        <v>33</v>
      </c>
      <c r="AX1157" s="14" t="s">
        <v>72</v>
      </c>
      <c r="AY1157" s="244" t="s">
        <v>132</v>
      </c>
    </row>
    <row r="1158" s="14" customFormat="1">
      <c r="A1158" s="14"/>
      <c r="B1158" s="234"/>
      <c r="C1158" s="235"/>
      <c r="D1158" s="225" t="s">
        <v>142</v>
      </c>
      <c r="E1158" s="236" t="s">
        <v>19</v>
      </c>
      <c r="F1158" s="237" t="s">
        <v>271</v>
      </c>
      <c r="G1158" s="235"/>
      <c r="H1158" s="238">
        <v>-3</v>
      </c>
      <c r="I1158" s="239"/>
      <c r="J1158" s="235"/>
      <c r="K1158" s="235"/>
      <c r="L1158" s="240"/>
      <c r="M1158" s="241"/>
      <c r="N1158" s="242"/>
      <c r="O1158" s="242"/>
      <c r="P1158" s="242"/>
      <c r="Q1158" s="242"/>
      <c r="R1158" s="242"/>
      <c r="S1158" s="242"/>
      <c r="T1158" s="243"/>
      <c r="U1158" s="14"/>
      <c r="V1158" s="14"/>
      <c r="W1158" s="14"/>
      <c r="X1158" s="14"/>
      <c r="Y1158" s="14"/>
      <c r="Z1158" s="14"/>
      <c r="AA1158" s="14"/>
      <c r="AB1158" s="14"/>
      <c r="AC1158" s="14"/>
      <c r="AD1158" s="14"/>
      <c r="AE1158" s="14"/>
      <c r="AT1158" s="244" t="s">
        <v>142</v>
      </c>
      <c r="AU1158" s="244" t="s">
        <v>81</v>
      </c>
      <c r="AV1158" s="14" t="s">
        <v>81</v>
      </c>
      <c r="AW1158" s="14" t="s">
        <v>33</v>
      </c>
      <c r="AX1158" s="14" t="s">
        <v>72</v>
      </c>
      <c r="AY1158" s="244" t="s">
        <v>132</v>
      </c>
    </row>
    <row r="1159" s="13" customFormat="1">
      <c r="A1159" s="13"/>
      <c r="B1159" s="223"/>
      <c r="C1159" s="224"/>
      <c r="D1159" s="225" t="s">
        <v>142</v>
      </c>
      <c r="E1159" s="226" t="s">
        <v>19</v>
      </c>
      <c r="F1159" s="227" t="s">
        <v>173</v>
      </c>
      <c r="G1159" s="224"/>
      <c r="H1159" s="226" t="s">
        <v>19</v>
      </c>
      <c r="I1159" s="228"/>
      <c r="J1159" s="224"/>
      <c r="K1159" s="224"/>
      <c r="L1159" s="229"/>
      <c r="M1159" s="230"/>
      <c r="N1159" s="231"/>
      <c r="O1159" s="231"/>
      <c r="P1159" s="231"/>
      <c r="Q1159" s="231"/>
      <c r="R1159" s="231"/>
      <c r="S1159" s="231"/>
      <c r="T1159" s="232"/>
      <c r="U1159" s="13"/>
      <c r="V1159" s="13"/>
      <c r="W1159" s="13"/>
      <c r="X1159" s="13"/>
      <c r="Y1159" s="13"/>
      <c r="Z1159" s="13"/>
      <c r="AA1159" s="13"/>
      <c r="AB1159" s="13"/>
      <c r="AC1159" s="13"/>
      <c r="AD1159" s="13"/>
      <c r="AE1159" s="13"/>
      <c r="AT1159" s="233" t="s">
        <v>142</v>
      </c>
      <c r="AU1159" s="233" t="s">
        <v>81</v>
      </c>
      <c r="AV1159" s="13" t="s">
        <v>77</v>
      </c>
      <c r="AW1159" s="13" t="s">
        <v>33</v>
      </c>
      <c r="AX1159" s="13" t="s">
        <v>72</v>
      </c>
      <c r="AY1159" s="233" t="s">
        <v>132</v>
      </c>
    </row>
    <row r="1160" s="14" customFormat="1">
      <c r="A1160" s="14"/>
      <c r="B1160" s="234"/>
      <c r="C1160" s="235"/>
      <c r="D1160" s="225" t="s">
        <v>142</v>
      </c>
      <c r="E1160" s="236" t="s">
        <v>19</v>
      </c>
      <c r="F1160" s="237" t="s">
        <v>272</v>
      </c>
      <c r="G1160" s="235"/>
      <c r="H1160" s="238">
        <v>39.270000000000003</v>
      </c>
      <c r="I1160" s="239"/>
      <c r="J1160" s="235"/>
      <c r="K1160" s="235"/>
      <c r="L1160" s="240"/>
      <c r="M1160" s="241"/>
      <c r="N1160" s="242"/>
      <c r="O1160" s="242"/>
      <c r="P1160" s="242"/>
      <c r="Q1160" s="242"/>
      <c r="R1160" s="242"/>
      <c r="S1160" s="242"/>
      <c r="T1160" s="243"/>
      <c r="U1160" s="14"/>
      <c r="V1160" s="14"/>
      <c r="W1160" s="14"/>
      <c r="X1160" s="14"/>
      <c r="Y1160" s="14"/>
      <c r="Z1160" s="14"/>
      <c r="AA1160" s="14"/>
      <c r="AB1160" s="14"/>
      <c r="AC1160" s="14"/>
      <c r="AD1160" s="14"/>
      <c r="AE1160" s="14"/>
      <c r="AT1160" s="244" t="s">
        <v>142</v>
      </c>
      <c r="AU1160" s="244" t="s">
        <v>81</v>
      </c>
      <c r="AV1160" s="14" t="s">
        <v>81</v>
      </c>
      <c r="AW1160" s="14" t="s">
        <v>33</v>
      </c>
      <c r="AX1160" s="14" t="s">
        <v>72</v>
      </c>
      <c r="AY1160" s="244" t="s">
        <v>132</v>
      </c>
    </row>
    <row r="1161" s="14" customFormat="1">
      <c r="A1161" s="14"/>
      <c r="B1161" s="234"/>
      <c r="C1161" s="235"/>
      <c r="D1161" s="225" t="s">
        <v>142</v>
      </c>
      <c r="E1161" s="236" t="s">
        <v>19</v>
      </c>
      <c r="F1161" s="237" t="s">
        <v>273</v>
      </c>
      <c r="G1161" s="235"/>
      <c r="H1161" s="238">
        <v>-6.6299999999999999</v>
      </c>
      <c r="I1161" s="239"/>
      <c r="J1161" s="235"/>
      <c r="K1161" s="235"/>
      <c r="L1161" s="240"/>
      <c r="M1161" s="241"/>
      <c r="N1161" s="242"/>
      <c r="O1161" s="242"/>
      <c r="P1161" s="242"/>
      <c r="Q1161" s="242"/>
      <c r="R1161" s="242"/>
      <c r="S1161" s="242"/>
      <c r="T1161" s="243"/>
      <c r="U1161" s="14"/>
      <c r="V1161" s="14"/>
      <c r="W1161" s="14"/>
      <c r="X1161" s="14"/>
      <c r="Y1161" s="14"/>
      <c r="Z1161" s="14"/>
      <c r="AA1161" s="14"/>
      <c r="AB1161" s="14"/>
      <c r="AC1161" s="14"/>
      <c r="AD1161" s="14"/>
      <c r="AE1161" s="14"/>
      <c r="AT1161" s="244" t="s">
        <v>142</v>
      </c>
      <c r="AU1161" s="244" t="s">
        <v>81</v>
      </c>
      <c r="AV1161" s="14" t="s">
        <v>81</v>
      </c>
      <c r="AW1161" s="14" t="s">
        <v>33</v>
      </c>
      <c r="AX1161" s="14" t="s">
        <v>72</v>
      </c>
      <c r="AY1161" s="244" t="s">
        <v>132</v>
      </c>
    </row>
    <row r="1162" s="14" customFormat="1">
      <c r="A1162" s="14"/>
      <c r="B1162" s="234"/>
      <c r="C1162" s="235"/>
      <c r="D1162" s="225" t="s">
        <v>142</v>
      </c>
      <c r="E1162" s="236" t="s">
        <v>19</v>
      </c>
      <c r="F1162" s="237" t="s">
        <v>274</v>
      </c>
      <c r="G1162" s="235"/>
      <c r="H1162" s="238">
        <v>1.7</v>
      </c>
      <c r="I1162" s="239"/>
      <c r="J1162" s="235"/>
      <c r="K1162" s="235"/>
      <c r="L1162" s="240"/>
      <c r="M1162" s="241"/>
      <c r="N1162" s="242"/>
      <c r="O1162" s="242"/>
      <c r="P1162" s="242"/>
      <c r="Q1162" s="242"/>
      <c r="R1162" s="242"/>
      <c r="S1162" s="242"/>
      <c r="T1162" s="243"/>
      <c r="U1162" s="14"/>
      <c r="V1162" s="14"/>
      <c r="W1162" s="14"/>
      <c r="X1162" s="14"/>
      <c r="Y1162" s="14"/>
      <c r="Z1162" s="14"/>
      <c r="AA1162" s="14"/>
      <c r="AB1162" s="14"/>
      <c r="AC1162" s="14"/>
      <c r="AD1162" s="14"/>
      <c r="AE1162" s="14"/>
      <c r="AT1162" s="244" t="s">
        <v>142</v>
      </c>
      <c r="AU1162" s="244" t="s">
        <v>81</v>
      </c>
      <c r="AV1162" s="14" t="s">
        <v>81</v>
      </c>
      <c r="AW1162" s="14" t="s">
        <v>33</v>
      </c>
      <c r="AX1162" s="14" t="s">
        <v>72</v>
      </c>
      <c r="AY1162" s="244" t="s">
        <v>132</v>
      </c>
    </row>
    <row r="1163" s="13" customFormat="1">
      <c r="A1163" s="13"/>
      <c r="B1163" s="223"/>
      <c r="C1163" s="224"/>
      <c r="D1163" s="225" t="s">
        <v>142</v>
      </c>
      <c r="E1163" s="226" t="s">
        <v>19</v>
      </c>
      <c r="F1163" s="227" t="s">
        <v>148</v>
      </c>
      <c r="G1163" s="224"/>
      <c r="H1163" s="226" t="s">
        <v>19</v>
      </c>
      <c r="I1163" s="228"/>
      <c r="J1163" s="224"/>
      <c r="K1163" s="224"/>
      <c r="L1163" s="229"/>
      <c r="M1163" s="230"/>
      <c r="N1163" s="231"/>
      <c r="O1163" s="231"/>
      <c r="P1163" s="231"/>
      <c r="Q1163" s="231"/>
      <c r="R1163" s="231"/>
      <c r="S1163" s="231"/>
      <c r="T1163" s="232"/>
      <c r="U1163" s="13"/>
      <c r="V1163" s="13"/>
      <c r="W1163" s="13"/>
      <c r="X1163" s="13"/>
      <c r="Y1163" s="13"/>
      <c r="Z1163" s="13"/>
      <c r="AA1163" s="13"/>
      <c r="AB1163" s="13"/>
      <c r="AC1163" s="13"/>
      <c r="AD1163" s="13"/>
      <c r="AE1163" s="13"/>
      <c r="AT1163" s="233" t="s">
        <v>142</v>
      </c>
      <c r="AU1163" s="233" t="s">
        <v>81</v>
      </c>
      <c r="AV1163" s="13" t="s">
        <v>77</v>
      </c>
      <c r="AW1163" s="13" t="s">
        <v>33</v>
      </c>
      <c r="AX1163" s="13" t="s">
        <v>72</v>
      </c>
      <c r="AY1163" s="233" t="s">
        <v>132</v>
      </c>
    </row>
    <row r="1164" s="14" customFormat="1">
      <c r="A1164" s="14"/>
      <c r="B1164" s="234"/>
      <c r="C1164" s="235"/>
      <c r="D1164" s="225" t="s">
        <v>142</v>
      </c>
      <c r="E1164" s="236" t="s">
        <v>19</v>
      </c>
      <c r="F1164" s="237" t="s">
        <v>275</v>
      </c>
      <c r="G1164" s="235"/>
      <c r="H1164" s="238">
        <v>58.395000000000003</v>
      </c>
      <c r="I1164" s="239"/>
      <c r="J1164" s="235"/>
      <c r="K1164" s="235"/>
      <c r="L1164" s="240"/>
      <c r="M1164" s="241"/>
      <c r="N1164" s="242"/>
      <c r="O1164" s="242"/>
      <c r="P1164" s="242"/>
      <c r="Q1164" s="242"/>
      <c r="R1164" s="242"/>
      <c r="S1164" s="242"/>
      <c r="T1164" s="243"/>
      <c r="U1164" s="14"/>
      <c r="V1164" s="14"/>
      <c r="W1164" s="14"/>
      <c r="X1164" s="14"/>
      <c r="Y1164" s="14"/>
      <c r="Z1164" s="14"/>
      <c r="AA1164" s="14"/>
      <c r="AB1164" s="14"/>
      <c r="AC1164" s="14"/>
      <c r="AD1164" s="14"/>
      <c r="AE1164" s="14"/>
      <c r="AT1164" s="244" t="s">
        <v>142</v>
      </c>
      <c r="AU1164" s="244" t="s">
        <v>81</v>
      </c>
      <c r="AV1164" s="14" t="s">
        <v>81</v>
      </c>
      <c r="AW1164" s="14" t="s">
        <v>33</v>
      </c>
      <c r="AX1164" s="14" t="s">
        <v>72</v>
      </c>
      <c r="AY1164" s="244" t="s">
        <v>132</v>
      </c>
    </row>
    <row r="1165" s="14" customFormat="1">
      <c r="A1165" s="14"/>
      <c r="B1165" s="234"/>
      <c r="C1165" s="235"/>
      <c r="D1165" s="225" t="s">
        <v>142</v>
      </c>
      <c r="E1165" s="236" t="s">
        <v>19</v>
      </c>
      <c r="F1165" s="237" t="s">
        <v>276</v>
      </c>
      <c r="G1165" s="235"/>
      <c r="H1165" s="238">
        <v>-12.359999999999999</v>
      </c>
      <c r="I1165" s="239"/>
      <c r="J1165" s="235"/>
      <c r="K1165" s="235"/>
      <c r="L1165" s="240"/>
      <c r="M1165" s="241"/>
      <c r="N1165" s="242"/>
      <c r="O1165" s="242"/>
      <c r="P1165" s="242"/>
      <c r="Q1165" s="242"/>
      <c r="R1165" s="242"/>
      <c r="S1165" s="242"/>
      <c r="T1165" s="243"/>
      <c r="U1165" s="14"/>
      <c r="V1165" s="14"/>
      <c r="W1165" s="14"/>
      <c r="X1165" s="14"/>
      <c r="Y1165" s="14"/>
      <c r="Z1165" s="14"/>
      <c r="AA1165" s="14"/>
      <c r="AB1165" s="14"/>
      <c r="AC1165" s="14"/>
      <c r="AD1165" s="14"/>
      <c r="AE1165" s="14"/>
      <c r="AT1165" s="244" t="s">
        <v>142</v>
      </c>
      <c r="AU1165" s="244" t="s">
        <v>81</v>
      </c>
      <c r="AV1165" s="14" t="s">
        <v>81</v>
      </c>
      <c r="AW1165" s="14" t="s">
        <v>33</v>
      </c>
      <c r="AX1165" s="14" t="s">
        <v>72</v>
      </c>
      <c r="AY1165" s="244" t="s">
        <v>132</v>
      </c>
    </row>
    <row r="1166" s="14" customFormat="1">
      <c r="A1166" s="14"/>
      <c r="B1166" s="234"/>
      <c r="C1166" s="235"/>
      <c r="D1166" s="225" t="s">
        <v>142</v>
      </c>
      <c r="E1166" s="236" t="s">
        <v>19</v>
      </c>
      <c r="F1166" s="237" t="s">
        <v>465</v>
      </c>
      <c r="G1166" s="235"/>
      <c r="H1166" s="238">
        <v>6</v>
      </c>
      <c r="I1166" s="239"/>
      <c r="J1166" s="235"/>
      <c r="K1166" s="235"/>
      <c r="L1166" s="240"/>
      <c r="M1166" s="241"/>
      <c r="N1166" s="242"/>
      <c r="O1166" s="242"/>
      <c r="P1166" s="242"/>
      <c r="Q1166" s="242"/>
      <c r="R1166" s="242"/>
      <c r="S1166" s="242"/>
      <c r="T1166" s="243"/>
      <c r="U1166" s="14"/>
      <c r="V1166" s="14"/>
      <c r="W1166" s="14"/>
      <c r="X1166" s="14"/>
      <c r="Y1166" s="14"/>
      <c r="Z1166" s="14"/>
      <c r="AA1166" s="14"/>
      <c r="AB1166" s="14"/>
      <c r="AC1166" s="14"/>
      <c r="AD1166" s="14"/>
      <c r="AE1166" s="14"/>
      <c r="AT1166" s="244" t="s">
        <v>142</v>
      </c>
      <c r="AU1166" s="244" t="s">
        <v>81</v>
      </c>
      <c r="AV1166" s="14" t="s">
        <v>81</v>
      </c>
      <c r="AW1166" s="14" t="s">
        <v>33</v>
      </c>
      <c r="AX1166" s="14" t="s">
        <v>72</v>
      </c>
      <c r="AY1166" s="244" t="s">
        <v>132</v>
      </c>
    </row>
    <row r="1167" s="13" customFormat="1">
      <c r="A1167" s="13"/>
      <c r="B1167" s="223"/>
      <c r="C1167" s="224"/>
      <c r="D1167" s="225" t="s">
        <v>142</v>
      </c>
      <c r="E1167" s="226" t="s">
        <v>19</v>
      </c>
      <c r="F1167" s="227" t="s">
        <v>150</v>
      </c>
      <c r="G1167" s="224"/>
      <c r="H1167" s="226" t="s">
        <v>19</v>
      </c>
      <c r="I1167" s="228"/>
      <c r="J1167" s="224"/>
      <c r="K1167" s="224"/>
      <c r="L1167" s="229"/>
      <c r="M1167" s="230"/>
      <c r="N1167" s="231"/>
      <c r="O1167" s="231"/>
      <c r="P1167" s="231"/>
      <c r="Q1167" s="231"/>
      <c r="R1167" s="231"/>
      <c r="S1167" s="231"/>
      <c r="T1167" s="232"/>
      <c r="U1167" s="13"/>
      <c r="V1167" s="13"/>
      <c r="W1167" s="13"/>
      <c r="X1167" s="13"/>
      <c r="Y1167" s="13"/>
      <c r="Z1167" s="13"/>
      <c r="AA1167" s="13"/>
      <c r="AB1167" s="13"/>
      <c r="AC1167" s="13"/>
      <c r="AD1167" s="13"/>
      <c r="AE1167" s="13"/>
      <c r="AT1167" s="233" t="s">
        <v>142</v>
      </c>
      <c r="AU1167" s="233" t="s">
        <v>81</v>
      </c>
      <c r="AV1167" s="13" t="s">
        <v>77</v>
      </c>
      <c r="AW1167" s="13" t="s">
        <v>33</v>
      </c>
      <c r="AX1167" s="13" t="s">
        <v>72</v>
      </c>
      <c r="AY1167" s="233" t="s">
        <v>132</v>
      </c>
    </row>
    <row r="1168" s="14" customFormat="1">
      <c r="A1168" s="14"/>
      <c r="B1168" s="234"/>
      <c r="C1168" s="235"/>
      <c r="D1168" s="225" t="s">
        <v>142</v>
      </c>
      <c r="E1168" s="236" t="s">
        <v>19</v>
      </c>
      <c r="F1168" s="237" t="s">
        <v>278</v>
      </c>
      <c r="G1168" s="235"/>
      <c r="H1168" s="238">
        <v>43.32</v>
      </c>
      <c r="I1168" s="239"/>
      <c r="J1168" s="235"/>
      <c r="K1168" s="235"/>
      <c r="L1168" s="240"/>
      <c r="M1168" s="241"/>
      <c r="N1168" s="242"/>
      <c r="O1168" s="242"/>
      <c r="P1168" s="242"/>
      <c r="Q1168" s="242"/>
      <c r="R1168" s="242"/>
      <c r="S1168" s="242"/>
      <c r="T1168" s="243"/>
      <c r="U1168" s="14"/>
      <c r="V1168" s="14"/>
      <c r="W1168" s="14"/>
      <c r="X1168" s="14"/>
      <c r="Y1168" s="14"/>
      <c r="Z1168" s="14"/>
      <c r="AA1168" s="14"/>
      <c r="AB1168" s="14"/>
      <c r="AC1168" s="14"/>
      <c r="AD1168" s="14"/>
      <c r="AE1168" s="14"/>
      <c r="AT1168" s="244" t="s">
        <v>142</v>
      </c>
      <c r="AU1168" s="244" t="s">
        <v>81</v>
      </c>
      <c r="AV1168" s="14" t="s">
        <v>81</v>
      </c>
      <c r="AW1168" s="14" t="s">
        <v>33</v>
      </c>
      <c r="AX1168" s="14" t="s">
        <v>72</v>
      </c>
      <c r="AY1168" s="244" t="s">
        <v>132</v>
      </c>
    </row>
    <row r="1169" s="14" customFormat="1">
      <c r="A1169" s="14"/>
      <c r="B1169" s="234"/>
      <c r="C1169" s="235"/>
      <c r="D1169" s="225" t="s">
        <v>142</v>
      </c>
      <c r="E1169" s="236" t="s">
        <v>19</v>
      </c>
      <c r="F1169" s="237" t="s">
        <v>279</v>
      </c>
      <c r="G1169" s="235"/>
      <c r="H1169" s="238">
        <v>-5.8799999999999999</v>
      </c>
      <c r="I1169" s="239"/>
      <c r="J1169" s="235"/>
      <c r="K1169" s="235"/>
      <c r="L1169" s="240"/>
      <c r="M1169" s="241"/>
      <c r="N1169" s="242"/>
      <c r="O1169" s="242"/>
      <c r="P1169" s="242"/>
      <c r="Q1169" s="242"/>
      <c r="R1169" s="242"/>
      <c r="S1169" s="242"/>
      <c r="T1169" s="243"/>
      <c r="U1169" s="14"/>
      <c r="V1169" s="14"/>
      <c r="W1169" s="14"/>
      <c r="X1169" s="14"/>
      <c r="Y1169" s="14"/>
      <c r="Z1169" s="14"/>
      <c r="AA1169" s="14"/>
      <c r="AB1169" s="14"/>
      <c r="AC1169" s="14"/>
      <c r="AD1169" s="14"/>
      <c r="AE1169" s="14"/>
      <c r="AT1169" s="244" t="s">
        <v>142</v>
      </c>
      <c r="AU1169" s="244" t="s">
        <v>81</v>
      </c>
      <c r="AV1169" s="14" t="s">
        <v>81</v>
      </c>
      <c r="AW1169" s="14" t="s">
        <v>33</v>
      </c>
      <c r="AX1169" s="14" t="s">
        <v>72</v>
      </c>
      <c r="AY1169" s="244" t="s">
        <v>132</v>
      </c>
    </row>
    <row r="1170" s="14" customFormat="1">
      <c r="A1170" s="14"/>
      <c r="B1170" s="234"/>
      <c r="C1170" s="235"/>
      <c r="D1170" s="225" t="s">
        <v>142</v>
      </c>
      <c r="E1170" s="236" t="s">
        <v>19</v>
      </c>
      <c r="F1170" s="237" t="s">
        <v>280</v>
      </c>
      <c r="G1170" s="235"/>
      <c r="H1170" s="238">
        <v>3.444</v>
      </c>
      <c r="I1170" s="239"/>
      <c r="J1170" s="235"/>
      <c r="K1170" s="235"/>
      <c r="L1170" s="240"/>
      <c r="M1170" s="241"/>
      <c r="N1170" s="242"/>
      <c r="O1170" s="242"/>
      <c r="P1170" s="242"/>
      <c r="Q1170" s="242"/>
      <c r="R1170" s="242"/>
      <c r="S1170" s="242"/>
      <c r="T1170" s="243"/>
      <c r="U1170" s="14"/>
      <c r="V1170" s="14"/>
      <c r="W1170" s="14"/>
      <c r="X1170" s="14"/>
      <c r="Y1170" s="14"/>
      <c r="Z1170" s="14"/>
      <c r="AA1170" s="14"/>
      <c r="AB1170" s="14"/>
      <c r="AC1170" s="14"/>
      <c r="AD1170" s="14"/>
      <c r="AE1170" s="14"/>
      <c r="AT1170" s="244" t="s">
        <v>142</v>
      </c>
      <c r="AU1170" s="244" t="s">
        <v>81</v>
      </c>
      <c r="AV1170" s="14" t="s">
        <v>81</v>
      </c>
      <c r="AW1170" s="14" t="s">
        <v>33</v>
      </c>
      <c r="AX1170" s="14" t="s">
        <v>72</v>
      </c>
      <c r="AY1170" s="244" t="s">
        <v>132</v>
      </c>
    </row>
    <row r="1171" s="13" customFormat="1">
      <c r="A1171" s="13"/>
      <c r="B1171" s="223"/>
      <c r="C1171" s="224"/>
      <c r="D1171" s="225" t="s">
        <v>142</v>
      </c>
      <c r="E1171" s="226" t="s">
        <v>19</v>
      </c>
      <c r="F1171" s="227" t="s">
        <v>179</v>
      </c>
      <c r="G1171" s="224"/>
      <c r="H1171" s="226" t="s">
        <v>19</v>
      </c>
      <c r="I1171" s="228"/>
      <c r="J1171" s="224"/>
      <c r="K1171" s="224"/>
      <c r="L1171" s="229"/>
      <c r="M1171" s="230"/>
      <c r="N1171" s="231"/>
      <c r="O1171" s="231"/>
      <c r="P1171" s="231"/>
      <c r="Q1171" s="231"/>
      <c r="R1171" s="231"/>
      <c r="S1171" s="231"/>
      <c r="T1171" s="232"/>
      <c r="U1171" s="13"/>
      <c r="V1171" s="13"/>
      <c r="W1171" s="13"/>
      <c r="X1171" s="13"/>
      <c r="Y1171" s="13"/>
      <c r="Z1171" s="13"/>
      <c r="AA1171" s="13"/>
      <c r="AB1171" s="13"/>
      <c r="AC1171" s="13"/>
      <c r="AD1171" s="13"/>
      <c r="AE1171" s="13"/>
      <c r="AT1171" s="233" t="s">
        <v>142</v>
      </c>
      <c r="AU1171" s="233" t="s">
        <v>81</v>
      </c>
      <c r="AV1171" s="13" t="s">
        <v>77</v>
      </c>
      <c r="AW1171" s="13" t="s">
        <v>33</v>
      </c>
      <c r="AX1171" s="13" t="s">
        <v>72</v>
      </c>
      <c r="AY1171" s="233" t="s">
        <v>132</v>
      </c>
    </row>
    <row r="1172" s="14" customFormat="1">
      <c r="A1172" s="14"/>
      <c r="B1172" s="234"/>
      <c r="C1172" s="235"/>
      <c r="D1172" s="225" t="s">
        <v>142</v>
      </c>
      <c r="E1172" s="236" t="s">
        <v>19</v>
      </c>
      <c r="F1172" s="237" t="s">
        <v>281</v>
      </c>
      <c r="G1172" s="235"/>
      <c r="H1172" s="238">
        <v>34.395000000000003</v>
      </c>
      <c r="I1172" s="239"/>
      <c r="J1172" s="235"/>
      <c r="K1172" s="235"/>
      <c r="L1172" s="240"/>
      <c r="M1172" s="241"/>
      <c r="N1172" s="242"/>
      <c r="O1172" s="242"/>
      <c r="P1172" s="242"/>
      <c r="Q1172" s="242"/>
      <c r="R1172" s="242"/>
      <c r="S1172" s="242"/>
      <c r="T1172" s="243"/>
      <c r="U1172" s="14"/>
      <c r="V1172" s="14"/>
      <c r="W1172" s="14"/>
      <c r="X1172" s="14"/>
      <c r="Y1172" s="14"/>
      <c r="Z1172" s="14"/>
      <c r="AA1172" s="14"/>
      <c r="AB1172" s="14"/>
      <c r="AC1172" s="14"/>
      <c r="AD1172" s="14"/>
      <c r="AE1172" s="14"/>
      <c r="AT1172" s="244" t="s">
        <v>142</v>
      </c>
      <c r="AU1172" s="244" t="s">
        <v>81</v>
      </c>
      <c r="AV1172" s="14" t="s">
        <v>81</v>
      </c>
      <c r="AW1172" s="14" t="s">
        <v>33</v>
      </c>
      <c r="AX1172" s="14" t="s">
        <v>72</v>
      </c>
      <c r="AY1172" s="244" t="s">
        <v>132</v>
      </c>
    </row>
    <row r="1173" s="14" customFormat="1">
      <c r="A1173" s="14"/>
      <c r="B1173" s="234"/>
      <c r="C1173" s="235"/>
      <c r="D1173" s="225" t="s">
        <v>142</v>
      </c>
      <c r="E1173" s="236" t="s">
        <v>19</v>
      </c>
      <c r="F1173" s="237" t="s">
        <v>279</v>
      </c>
      <c r="G1173" s="235"/>
      <c r="H1173" s="238">
        <v>-5.8799999999999999</v>
      </c>
      <c r="I1173" s="239"/>
      <c r="J1173" s="235"/>
      <c r="K1173" s="235"/>
      <c r="L1173" s="240"/>
      <c r="M1173" s="241"/>
      <c r="N1173" s="242"/>
      <c r="O1173" s="242"/>
      <c r="P1173" s="242"/>
      <c r="Q1173" s="242"/>
      <c r="R1173" s="242"/>
      <c r="S1173" s="242"/>
      <c r="T1173" s="243"/>
      <c r="U1173" s="14"/>
      <c r="V1173" s="14"/>
      <c r="W1173" s="14"/>
      <c r="X1173" s="14"/>
      <c r="Y1173" s="14"/>
      <c r="Z1173" s="14"/>
      <c r="AA1173" s="14"/>
      <c r="AB1173" s="14"/>
      <c r="AC1173" s="14"/>
      <c r="AD1173" s="14"/>
      <c r="AE1173" s="14"/>
      <c r="AT1173" s="244" t="s">
        <v>142</v>
      </c>
      <c r="AU1173" s="244" t="s">
        <v>81</v>
      </c>
      <c r="AV1173" s="14" t="s">
        <v>81</v>
      </c>
      <c r="AW1173" s="14" t="s">
        <v>33</v>
      </c>
      <c r="AX1173" s="14" t="s">
        <v>72</v>
      </c>
      <c r="AY1173" s="244" t="s">
        <v>132</v>
      </c>
    </row>
    <row r="1174" s="14" customFormat="1">
      <c r="A1174" s="14"/>
      <c r="B1174" s="234"/>
      <c r="C1174" s="235"/>
      <c r="D1174" s="225" t="s">
        <v>142</v>
      </c>
      <c r="E1174" s="236" t="s">
        <v>19</v>
      </c>
      <c r="F1174" s="237" t="s">
        <v>282</v>
      </c>
      <c r="G1174" s="235"/>
      <c r="H1174" s="238">
        <v>3.1600000000000001</v>
      </c>
      <c r="I1174" s="239"/>
      <c r="J1174" s="235"/>
      <c r="K1174" s="235"/>
      <c r="L1174" s="240"/>
      <c r="M1174" s="241"/>
      <c r="N1174" s="242"/>
      <c r="O1174" s="242"/>
      <c r="P1174" s="242"/>
      <c r="Q1174" s="242"/>
      <c r="R1174" s="242"/>
      <c r="S1174" s="242"/>
      <c r="T1174" s="243"/>
      <c r="U1174" s="14"/>
      <c r="V1174" s="14"/>
      <c r="W1174" s="14"/>
      <c r="X1174" s="14"/>
      <c r="Y1174" s="14"/>
      <c r="Z1174" s="14"/>
      <c r="AA1174" s="14"/>
      <c r="AB1174" s="14"/>
      <c r="AC1174" s="14"/>
      <c r="AD1174" s="14"/>
      <c r="AE1174" s="14"/>
      <c r="AT1174" s="244" t="s">
        <v>142</v>
      </c>
      <c r="AU1174" s="244" t="s">
        <v>81</v>
      </c>
      <c r="AV1174" s="14" t="s">
        <v>81</v>
      </c>
      <c r="AW1174" s="14" t="s">
        <v>33</v>
      </c>
      <c r="AX1174" s="14" t="s">
        <v>72</v>
      </c>
      <c r="AY1174" s="244" t="s">
        <v>132</v>
      </c>
    </row>
    <row r="1175" s="13" customFormat="1">
      <c r="A1175" s="13"/>
      <c r="B1175" s="223"/>
      <c r="C1175" s="224"/>
      <c r="D1175" s="225" t="s">
        <v>142</v>
      </c>
      <c r="E1175" s="226" t="s">
        <v>19</v>
      </c>
      <c r="F1175" s="227" t="s">
        <v>160</v>
      </c>
      <c r="G1175" s="224"/>
      <c r="H1175" s="226" t="s">
        <v>19</v>
      </c>
      <c r="I1175" s="228"/>
      <c r="J1175" s="224"/>
      <c r="K1175" s="224"/>
      <c r="L1175" s="229"/>
      <c r="M1175" s="230"/>
      <c r="N1175" s="231"/>
      <c r="O1175" s="231"/>
      <c r="P1175" s="231"/>
      <c r="Q1175" s="231"/>
      <c r="R1175" s="231"/>
      <c r="S1175" s="231"/>
      <c r="T1175" s="232"/>
      <c r="U1175" s="13"/>
      <c r="V1175" s="13"/>
      <c r="W1175" s="13"/>
      <c r="X1175" s="13"/>
      <c r="Y1175" s="13"/>
      <c r="Z1175" s="13"/>
      <c r="AA1175" s="13"/>
      <c r="AB1175" s="13"/>
      <c r="AC1175" s="13"/>
      <c r="AD1175" s="13"/>
      <c r="AE1175" s="13"/>
      <c r="AT1175" s="233" t="s">
        <v>142</v>
      </c>
      <c r="AU1175" s="233" t="s">
        <v>81</v>
      </c>
      <c r="AV1175" s="13" t="s">
        <v>77</v>
      </c>
      <c r="AW1175" s="13" t="s">
        <v>33</v>
      </c>
      <c r="AX1175" s="13" t="s">
        <v>72</v>
      </c>
      <c r="AY1175" s="233" t="s">
        <v>132</v>
      </c>
    </row>
    <row r="1176" s="14" customFormat="1">
      <c r="A1176" s="14"/>
      <c r="B1176" s="234"/>
      <c r="C1176" s="235"/>
      <c r="D1176" s="225" t="s">
        <v>142</v>
      </c>
      <c r="E1176" s="236" t="s">
        <v>19</v>
      </c>
      <c r="F1176" s="237" t="s">
        <v>283</v>
      </c>
      <c r="G1176" s="235"/>
      <c r="H1176" s="238">
        <v>36.479999999999997</v>
      </c>
      <c r="I1176" s="239"/>
      <c r="J1176" s="235"/>
      <c r="K1176" s="235"/>
      <c r="L1176" s="240"/>
      <c r="M1176" s="241"/>
      <c r="N1176" s="242"/>
      <c r="O1176" s="242"/>
      <c r="P1176" s="242"/>
      <c r="Q1176" s="242"/>
      <c r="R1176" s="242"/>
      <c r="S1176" s="242"/>
      <c r="T1176" s="243"/>
      <c r="U1176" s="14"/>
      <c r="V1176" s="14"/>
      <c r="W1176" s="14"/>
      <c r="X1176" s="14"/>
      <c r="Y1176" s="14"/>
      <c r="Z1176" s="14"/>
      <c r="AA1176" s="14"/>
      <c r="AB1176" s="14"/>
      <c r="AC1176" s="14"/>
      <c r="AD1176" s="14"/>
      <c r="AE1176" s="14"/>
      <c r="AT1176" s="244" t="s">
        <v>142</v>
      </c>
      <c r="AU1176" s="244" t="s">
        <v>81</v>
      </c>
      <c r="AV1176" s="14" t="s">
        <v>81</v>
      </c>
      <c r="AW1176" s="14" t="s">
        <v>33</v>
      </c>
      <c r="AX1176" s="14" t="s">
        <v>72</v>
      </c>
      <c r="AY1176" s="244" t="s">
        <v>132</v>
      </c>
    </row>
    <row r="1177" s="14" customFormat="1">
      <c r="A1177" s="14"/>
      <c r="B1177" s="234"/>
      <c r="C1177" s="235"/>
      <c r="D1177" s="225" t="s">
        <v>142</v>
      </c>
      <c r="E1177" s="236" t="s">
        <v>19</v>
      </c>
      <c r="F1177" s="237" t="s">
        <v>284</v>
      </c>
      <c r="G1177" s="235"/>
      <c r="H1177" s="238">
        <v>-4.6799999999999997</v>
      </c>
      <c r="I1177" s="239"/>
      <c r="J1177" s="235"/>
      <c r="K1177" s="235"/>
      <c r="L1177" s="240"/>
      <c r="M1177" s="241"/>
      <c r="N1177" s="242"/>
      <c r="O1177" s="242"/>
      <c r="P1177" s="242"/>
      <c r="Q1177" s="242"/>
      <c r="R1177" s="242"/>
      <c r="S1177" s="242"/>
      <c r="T1177" s="243"/>
      <c r="U1177" s="14"/>
      <c r="V1177" s="14"/>
      <c r="W1177" s="14"/>
      <c r="X1177" s="14"/>
      <c r="Y1177" s="14"/>
      <c r="Z1177" s="14"/>
      <c r="AA1177" s="14"/>
      <c r="AB1177" s="14"/>
      <c r="AC1177" s="14"/>
      <c r="AD1177" s="14"/>
      <c r="AE1177" s="14"/>
      <c r="AT1177" s="244" t="s">
        <v>142</v>
      </c>
      <c r="AU1177" s="244" t="s">
        <v>81</v>
      </c>
      <c r="AV1177" s="14" t="s">
        <v>81</v>
      </c>
      <c r="AW1177" s="14" t="s">
        <v>33</v>
      </c>
      <c r="AX1177" s="14" t="s">
        <v>72</v>
      </c>
      <c r="AY1177" s="244" t="s">
        <v>132</v>
      </c>
    </row>
    <row r="1178" s="14" customFormat="1">
      <c r="A1178" s="14"/>
      <c r="B1178" s="234"/>
      <c r="C1178" s="235"/>
      <c r="D1178" s="225" t="s">
        <v>142</v>
      </c>
      <c r="E1178" s="236" t="s">
        <v>19</v>
      </c>
      <c r="F1178" s="237" t="s">
        <v>285</v>
      </c>
      <c r="G1178" s="235"/>
      <c r="H1178" s="238">
        <v>2.4279999999999999</v>
      </c>
      <c r="I1178" s="239"/>
      <c r="J1178" s="235"/>
      <c r="K1178" s="235"/>
      <c r="L1178" s="240"/>
      <c r="M1178" s="241"/>
      <c r="N1178" s="242"/>
      <c r="O1178" s="242"/>
      <c r="P1178" s="242"/>
      <c r="Q1178" s="242"/>
      <c r="R1178" s="242"/>
      <c r="S1178" s="242"/>
      <c r="T1178" s="243"/>
      <c r="U1178" s="14"/>
      <c r="V1178" s="14"/>
      <c r="W1178" s="14"/>
      <c r="X1178" s="14"/>
      <c r="Y1178" s="14"/>
      <c r="Z1178" s="14"/>
      <c r="AA1178" s="14"/>
      <c r="AB1178" s="14"/>
      <c r="AC1178" s="14"/>
      <c r="AD1178" s="14"/>
      <c r="AE1178" s="14"/>
      <c r="AT1178" s="244" t="s">
        <v>142</v>
      </c>
      <c r="AU1178" s="244" t="s">
        <v>81</v>
      </c>
      <c r="AV1178" s="14" t="s">
        <v>81</v>
      </c>
      <c r="AW1178" s="14" t="s">
        <v>33</v>
      </c>
      <c r="AX1178" s="14" t="s">
        <v>72</v>
      </c>
      <c r="AY1178" s="244" t="s">
        <v>132</v>
      </c>
    </row>
    <row r="1179" s="16" customFormat="1">
      <c r="A1179" s="16"/>
      <c r="B1179" s="256"/>
      <c r="C1179" s="257"/>
      <c r="D1179" s="225" t="s">
        <v>142</v>
      </c>
      <c r="E1179" s="258" t="s">
        <v>19</v>
      </c>
      <c r="F1179" s="259" t="s">
        <v>286</v>
      </c>
      <c r="G1179" s="257"/>
      <c r="H1179" s="260">
        <v>345.54700000000003</v>
      </c>
      <c r="I1179" s="261"/>
      <c r="J1179" s="257"/>
      <c r="K1179" s="257"/>
      <c r="L1179" s="262"/>
      <c r="M1179" s="263"/>
      <c r="N1179" s="264"/>
      <c r="O1179" s="264"/>
      <c r="P1179" s="264"/>
      <c r="Q1179" s="264"/>
      <c r="R1179" s="264"/>
      <c r="S1179" s="264"/>
      <c r="T1179" s="265"/>
      <c r="U1179" s="16"/>
      <c r="V1179" s="16"/>
      <c r="W1179" s="16"/>
      <c r="X1179" s="16"/>
      <c r="Y1179" s="16"/>
      <c r="Z1179" s="16"/>
      <c r="AA1179" s="16"/>
      <c r="AB1179" s="16"/>
      <c r="AC1179" s="16"/>
      <c r="AD1179" s="16"/>
      <c r="AE1179" s="16"/>
      <c r="AT1179" s="266" t="s">
        <v>142</v>
      </c>
      <c r="AU1179" s="266" t="s">
        <v>81</v>
      </c>
      <c r="AV1179" s="16" t="s">
        <v>84</v>
      </c>
      <c r="AW1179" s="16" t="s">
        <v>33</v>
      </c>
      <c r="AX1179" s="16" t="s">
        <v>72</v>
      </c>
      <c r="AY1179" s="266" t="s">
        <v>132</v>
      </c>
    </row>
    <row r="1180" s="13" customFormat="1">
      <c r="A1180" s="13"/>
      <c r="B1180" s="223"/>
      <c r="C1180" s="224"/>
      <c r="D1180" s="225" t="s">
        <v>142</v>
      </c>
      <c r="E1180" s="226" t="s">
        <v>19</v>
      </c>
      <c r="F1180" s="227" t="s">
        <v>287</v>
      </c>
      <c r="G1180" s="224"/>
      <c r="H1180" s="226" t="s">
        <v>19</v>
      </c>
      <c r="I1180" s="228"/>
      <c r="J1180" s="224"/>
      <c r="K1180" s="224"/>
      <c r="L1180" s="229"/>
      <c r="M1180" s="230"/>
      <c r="N1180" s="231"/>
      <c r="O1180" s="231"/>
      <c r="P1180" s="231"/>
      <c r="Q1180" s="231"/>
      <c r="R1180" s="231"/>
      <c r="S1180" s="231"/>
      <c r="T1180" s="232"/>
      <c r="U1180" s="13"/>
      <c r="V1180" s="13"/>
      <c r="W1180" s="13"/>
      <c r="X1180" s="13"/>
      <c r="Y1180" s="13"/>
      <c r="Z1180" s="13"/>
      <c r="AA1180" s="13"/>
      <c r="AB1180" s="13"/>
      <c r="AC1180" s="13"/>
      <c r="AD1180" s="13"/>
      <c r="AE1180" s="13"/>
      <c r="AT1180" s="233" t="s">
        <v>142</v>
      </c>
      <c r="AU1180" s="233" t="s">
        <v>81</v>
      </c>
      <c r="AV1180" s="13" t="s">
        <v>77</v>
      </c>
      <c r="AW1180" s="13" t="s">
        <v>33</v>
      </c>
      <c r="AX1180" s="13" t="s">
        <v>72</v>
      </c>
      <c r="AY1180" s="233" t="s">
        <v>132</v>
      </c>
    </row>
    <row r="1181" s="13" customFormat="1">
      <c r="A1181" s="13"/>
      <c r="B1181" s="223"/>
      <c r="C1181" s="224"/>
      <c r="D1181" s="225" t="s">
        <v>142</v>
      </c>
      <c r="E1181" s="226" t="s">
        <v>19</v>
      </c>
      <c r="F1181" s="227" t="s">
        <v>288</v>
      </c>
      <c r="G1181" s="224"/>
      <c r="H1181" s="226" t="s">
        <v>19</v>
      </c>
      <c r="I1181" s="228"/>
      <c r="J1181" s="224"/>
      <c r="K1181" s="224"/>
      <c r="L1181" s="229"/>
      <c r="M1181" s="230"/>
      <c r="N1181" s="231"/>
      <c r="O1181" s="231"/>
      <c r="P1181" s="231"/>
      <c r="Q1181" s="231"/>
      <c r="R1181" s="231"/>
      <c r="S1181" s="231"/>
      <c r="T1181" s="232"/>
      <c r="U1181" s="13"/>
      <c r="V1181" s="13"/>
      <c r="W1181" s="13"/>
      <c r="X1181" s="13"/>
      <c r="Y1181" s="13"/>
      <c r="Z1181" s="13"/>
      <c r="AA1181" s="13"/>
      <c r="AB1181" s="13"/>
      <c r="AC1181" s="13"/>
      <c r="AD1181" s="13"/>
      <c r="AE1181" s="13"/>
      <c r="AT1181" s="233" t="s">
        <v>142</v>
      </c>
      <c r="AU1181" s="233" t="s">
        <v>81</v>
      </c>
      <c r="AV1181" s="13" t="s">
        <v>77</v>
      </c>
      <c r="AW1181" s="13" t="s">
        <v>33</v>
      </c>
      <c r="AX1181" s="13" t="s">
        <v>72</v>
      </c>
      <c r="AY1181" s="233" t="s">
        <v>132</v>
      </c>
    </row>
    <row r="1182" s="14" customFormat="1">
      <c r="A1182" s="14"/>
      <c r="B1182" s="234"/>
      <c r="C1182" s="235"/>
      <c r="D1182" s="225" t="s">
        <v>142</v>
      </c>
      <c r="E1182" s="236" t="s">
        <v>19</v>
      </c>
      <c r="F1182" s="237" t="s">
        <v>289</v>
      </c>
      <c r="G1182" s="235"/>
      <c r="H1182" s="238">
        <v>9.2010000000000005</v>
      </c>
      <c r="I1182" s="239"/>
      <c r="J1182" s="235"/>
      <c r="K1182" s="235"/>
      <c r="L1182" s="240"/>
      <c r="M1182" s="241"/>
      <c r="N1182" s="242"/>
      <c r="O1182" s="242"/>
      <c r="P1182" s="242"/>
      <c r="Q1182" s="242"/>
      <c r="R1182" s="242"/>
      <c r="S1182" s="242"/>
      <c r="T1182" s="243"/>
      <c r="U1182" s="14"/>
      <c r="V1182" s="14"/>
      <c r="W1182" s="14"/>
      <c r="X1182" s="14"/>
      <c r="Y1182" s="14"/>
      <c r="Z1182" s="14"/>
      <c r="AA1182" s="14"/>
      <c r="AB1182" s="14"/>
      <c r="AC1182" s="14"/>
      <c r="AD1182" s="14"/>
      <c r="AE1182" s="14"/>
      <c r="AT1182" s="244" t="s">
        <v>142</v>
      </c>
      <c r="AU1182" s="244" t="s">
        <v>81</v>
      </c>
      <c r="AV1182" s="14" t="s">
        <v>81</v>
      </c>
      <c r="AW1182" s="14" t="s">
        <v>33</v>
      </c>
      <c r="AX1182" s="14" t="s">
        <v>72</v>
      </c>
      <c r="AY1182" s="244" t="s">
        <v>132</v>
      </c>
    </row>
    <row r="1183" s="13" customFormat="1">
      <c r="A1183" s="13"/>
      <c r="B1183" s="223"/>
      <c r="C1183" s="224"/>
      <c r="D1183" s="225" t="s">
        <v>142</v>
      </c>
      <c r="E1183" s="226" t="s">
        <v>19</v>
      </c>
      <c r="F1183" s="227" t="s">
        <v>323</v>
      </c>
      <c r="G1183" s="224"/>
      <c r="H1183" s="226" t="s">
        <v>19</v>
      </c>
      <c r="I1183" s="228"/>
      <c r="J1183" s="224"/>
      <c r="K1183" s="224"/>
      <c r="L1183" s="229"/>
      <c r="M1183" s="230"/>
      <c r="N1183" s="231"/>
      <c r="O1183" s="231"/>
      <c r="P1183" s="231"/>
      <c r="Q1183" s="231"/>
      <c r="R1183" s="231"/>
      <c r="S1183" s="231"/>
      <c r="T1183" s="232"/>
      <c r="U1183" s="13"/>
      <c r="V1183" s="13"/>
      <c r="W1183" s="13"/>
      <c r="X1183" s="13"/>
      <c r="Y1183" s="13"/>
      <c r="Z1183" s="13"/>
      <c r="AA1183" s="13"/>
      <c r="AB1183" s="13"/>
      <c r="AC1183" s="13"/>
      <c r="AD1183" s="13"/>
      <c r="AE1183" s="13"/>
      <c r="AT1183" s="233" t="s">
        <v>142</v>
      </c>
      <c r="AU1183" s="233" t="s">
        <v>81</v>
      </c>
      <c r="AV1183" s="13" t="s">
        <v>77</v>
      </c>
      <c r="AW1183" s="13" t="s">
        <v>33</v>
      </c>
      <c r="AX1183" s="13" t="s">
        <v>72</v>
      </c>
      <c r="AY1183" s="233" t="s">
        <v>132</v>
      </c>
    </row>
    <row r="1184" s="13" customFormat="1">
      <c r="A1184" s="13"/>
      <c r="B1184" s="223"/>
      <c r="C1184" s="224"/>
      <c r="D1184" s="225" t="s">
        <v>142</v>
      </c>
      <c r="E1184" s="226" t="s">
        <v>19</v>
      </c>
      <c r="F1184" s="227" t="s">
        <v>290</v>
      </c>
      <c r="G1184" s="224"/>
      <c r="H1184" s="226" t="s">
        <v>19</v>
      </c>
      <c r="I1184" s="228"/>
      <c r="J1184" s="224"/>
      <c r="K1184" s="224"/>
      <c r="L1184" s="229"/>
      <c r="M1184" s="230"/>
      <c r="N1184" s="231"/>
      <c r="O1184" s="231"/>
      <c r="P1184" s="231"/>
      <c r="Q1184" s="231"/>
      <c r="R1184" s="231"/>
      <c r="S1184" s="231"/>
      <c r="T1184" s="232"/>
      <c r="U1184" s="13"/>
      <c r="V1184" s="13"/>
      <c r="W1184" s="13"/>
      <c r="X1184" s="13"/>
      <c r="Y1184" s="13"/>
      <c r="Z1184" s="13"/>
      <c r="AA1184" s="13"/>
      <c r="AB1184" s="13"/>
      <c r="AC1184" s="13"/>
      <c r="AD1184" s="13"/>
      <c r="AE1184" s="13"/>
      <c r="AT1184" s="233" t="s">
        <v>142</v>
      </c>
      <c r="AU1184" s="233" t="s">
        <v>81</v>
      </c>
      <c r="AV1184" s="13" t="s">
        <v>77</v>
      </c>
      <c r="AW1184" s="13" t="s">
        <v>33</v>
      </c>
      <c r="AX1184" s="13" t="s">
        <v>72</v>
      </c>
      <c r="AY1184" s="233" t="s">
        <v>132</v>
      </c>
    </row>
    <row r="1185" s="14" customFormat="1">
      <c r="A1185" s="14"/>
      <c r="B1185" s="234"/>
      <c r="C1185" s="235"/>
      <c r="D1185" s="225" t="s">
        <v>142</v>
      </c>
      <c r="E1185" s="236" t="s">
        <v>19</v>
      </c>
      <c r="F1185" s="237" t="s">
        <v>291</v>
      </c>
      <c r="G1185" s="235"/>
      <c r="H1185" s="238">
        <v>4.5860000000000003</v>
      </c>
      <c r="I1185" s="239"/>
      <c r="J1185" s="235"/>
      <c r="K1185" s="235"/>
      <c r="L1185" s="240"/>
      <c r="M1185" s="241"/>
      <c r="N1185" s="242"/>
      <c r="O1185" s="242"/>
      <c r="P1185" s="242"/>
      <c r="Q1185" s="242"/>
      <c r="R1185" s="242"/>
      <c r="S1185" s="242"/>
      <c r="T1185" s="243"/>
      <c r="U1185" s="14"/>
      <c r="V1185" s="14"/>
      <c r="W1185" s="14"/>
      <c r="X1185" s="14"/>
      <c r="Y1185" s="14"/>
      <c r="Z1185" s="14"/>
      <c r="AA1185" s="14"/>
      <c r="AB1185" s="14"/>
      <c r="AC1185" s="14"/>
      <c r="AD1185" s="14"/>
      <c r="AE1185" s="14"/>
      <c r="AT1185" s="244" t="s">
        <v>142</v>
      </c>
      <c r="AU1185" s="244" t="s">
        <v>81</v>
      </c>
      <c r="AV1185" s="14" t="s">
        <v>81</v>
      </c>
      <c r="AW1185" s="14" t="s">
        <v>33</v>
      </c>
      <c r="AX1185" s="14" t="s">
        <v>72</v>
      </c>
      <c r="AY1185" s="244" t="s">
        <v>132</v>
      </c>
    </row>
    <row r="1186" s="13" customFormat="1">
      <c r="A1186" s="13"/>
      <c r="B1186" s="223"/>
      <c r="C1186" s="224"/>
      <c r="D1186" s="225" t="s">
        <v>142</v>
      </c>
      <c r="E1186" s="226" t="s">
        <v>19</v>
      </c>
      <c r="F1186" s="227" t="s">
        <v>325</v>
      </c>
      <c r="G1186" s="224"/>
      <c r="H1186" s="226" t="s">
        <v>19</v>
      </c>
      <c r="I1186" s="228"/>
      <c r="J1186" s="224"/>
      <c r="K1186" s="224"/>
      <c r="L1186" s="229"/>
      <c r="M1186" s="230"/>
      <c r="N1186" s="231"/>
      <c r="O1186" s="231"/>
      <c r="P1186" s="231"/>
      <c r="Q1186" s="231"/>
      <c r="R1186" s="231"/>
      <c r="S1186" s="231"/>
      <c r="T1186" s="232"/>
      <c r="U1186" s="13"/>
      <c r="V1186" s="13"/>
      <c r="W1186" s="13"/>
      <c r="X1186" s="13"/>
      <c r="Y1186" s="13"/>
      <c r="Z1186" s="13"/>
      <c r="AA1186" s="13"/>
      <c r="AB1186" s="13"/>
      <c r="AC1186" s="13"/>
      <c r="AD1186" s="13"/>
      <c r="AE1186" s="13"/>
      <c r="AT1186" s="233" t="s">
        <v>142</v>
      </c>
      <c r="AU1186" s="233" t="s">
        <v>81</v>
      </c>
      <c r="AV1186" s="13" t="s">
        <v>77</v>
      </c>
      <c r="AW1186" s="13" t="s">
        <v>33</v>
      </c>
      <c r="AX1186" s="13" t="s">
        <v>72</v>
      </c>
      <c r="AY1186" s="233" t="s">
        <v>132</v>
      </c>
    </row>
    <row r="1187" s="14" customFormat="1">
      <c r="A1187" s="14"/>
      <c r="B1187" s="234"/>
      <c r="C1187" s="235"/>
      <c r="D1187" s="225" t="s">
        <v>142</v>
      </c>
      <c r="E1187" s="236" t="s">
        <v>19</v>
      </c>
      <c r="F1187" s="237" t="s">
        <v>466</v>
      </c>
      <c r="G1187" s="235"/>
      <c r="H1187" s="238">
        <v>4.6749999999999998</v>
      </c>
      <c r="I1187" s="239"/>
      <c r="J1187" s="235"/>
      <c r="K1187" s="235"/>
      <c r="L1187" s="240"/>
      <c r="M1187" s="241"/>
      <c r="N1187" s="242"/>
      <c r="O1187" s="242"/>
      <c r="P1187" s="242"/>
      <c r="Q1187" s="242"/>
      <c r="R1187" s="242"/>
      <c r="S1187" s="242"/>
      <c r="T1187" s="243"/>
      <c r="U1187" s="14"/>
      <c r="V1187" s="14"/>
      <c r="W1187" s="14"/>
      <c r="X1187" s="14"/>
      <c r="Y1187" s="14"/>
      <c r="Z1187" s="14"/>
      <c r="AA1187" s="14"/>
      <c r="AB1187" s="14"/>
      <c r="AC1187" s="14"/>
      <c r="AD1187" s="14"/>
      <c r="AE1187" s="14"/>
      <c r="AT1187" s="244" t="s">
        <v>142</v>
      </c>
      <c r="AU1187" s="244" t="s">
        <v>81</v>
      </c>
      <c r="AV1187" s="14" t="s">
        <v>81</v>
      </c>
      <c r="AW1187" s="14" t="s">
        <v>33</v>
      </c>
      <c r="AX1187" s="14" t="s">
        <v>72</v>
      </c>
      <c r="AY1187" s="244" t="s">
        <v>132</v>
      </c>
    </row>
    <row r="1188" s="16" customFormat="1">
      <c r="A1188" s="16"/>
      <c r="B1188" s="256"/>
      <c r="C1188" s="257"/>
      <c r="D1188" s="225" t="s">
        <v>142</v>
      </c>
      <c r="E1188" s="258" t="s">
        <v>19</v>
      </c>
      <c r="F1188" s="259" t="s">
        <v>286</v>
      </c>
      <c r="G1188" s="257"/>
      <c r="H1188" s="260">
        <v>18.462</v>
      </c>
      <c r="I1188" s="261"/>
      <c r="J1188" s="257"/>
      <c r="K1188" s="257"/>
      <c r="L1188" s="262"/>
      <c r="M1188" s="263"/>
      <c r="N1188" s="264"/>
      <c r="O1188" s="264"/>
      <c r="P1188" s="264"/>
      <c r="Q1188" s="264"/>
      <c r="R1188" s="264"/>
      <c r="S1188" s="264"/>
      <c r="T1188" s="265"/>
      <c r="U1188" s="16"/>
      <c r="V1188" s="16"/>
      <c r="W1188" s="16"/>
      <c r="X1188" s="16"/>
      <c r="Y1188" s="16"/>
      <c r="Z1188" s="16"/>
      <c r="AA1188" s="16"/>
      <c r="AB1188" s="16"/>
      <c r="AC1188" s="16"/>
      <c r="AD1188" s="16"/>
      <c r="AE1188" s="16"/>
      <c r="AT1188" s="266" t="s">
        <v>142</v>
      </c>
      <c r="AU1188" s="266" t="s">
        <v>81</v>
      </c>
      <c r="AV1188" s="16" t="s">
        <v>84</v>
      </c>
      <c r="AW1188" s="16" t="s">
        <v>33</v>
      </c>
      <c r="AX1188" s="16" t="s">
        <v>72</v>
      </c>
      <c r="AY1188" s="266" t="s">
        <v>132</v>
      </c>
    </row>
    <row r="1189" s="13" customFormat="1">
      <c r="A1189" s="13"/>
      <c r="B1189" s="223"/>
      <c r="C1189" s="224"/>
      <c r="D1189" s="225" t="s">
        <v>142</v>
      </c>
      <c r="E1189" s="226" t="s">
        <v>19</v>
      </c>
      <c r="F1189" s="227" t="s">
        <v>992</v>
      </c>
      <c r="G1189" s="224"/>
      <c r="H1189" s="226" t="s">
        <v>19</v>
      </c>
      <c r="I1189" s="228"/>
      <c r="J1189" s="224"/>
      <c r="K1189" s="224"/>
      <c r="L1189" s="229"/>
      <c r="M1189" s="230"/>
      <c r="N1189" s="231"/>
      <c r="O1189" s="231"/>
      <c r="P1189" s="231"/>
      <c r="Q1189" s="231"/>
      <c r="R1189" s="231"/>
      <c r="S1189" s="231"/>
      <c r="T1189" s="232"/>
      <c r="U1189" s="13"/>
      <c r="V1189" s="13"/>
      <c r="W1189" s="13"/>
      <c r="X1189" s="13"/>
      <c r="Y1189" s="13"/>
      <c r="Z1189" s="13"/>
      <c r="AA1189" s="13"/>
      <c r="AB1189" s="13"/>
      <c r="AC1189" s="13"/>
      <c r="AD1189" s="13"/>
      <c r="AE1189" s="13"/>
      <c r="AT1189" s="233" t="s">
        <v>142</v>
      </c>
      <c r="AU1189" s="233" t="s">
        <v>81</v>
      </c>
      <c r="AV1189" s="13" t="s">
        <v>77</v>
      </c>
      <c r="AW1189" s="13" t="s">
        <v>33</v>
      </c>
      <c r="AX1189" s="13" t="s">
        <v>72</v>
      </c>
      <c r="AY1189" s="233" t="s">
        <v>132</v>
      </c>
    </row>
    <row r="1190" s="13" customFormat="1">
      <c r="A1190" s="13"/>
      <c r="B1190" s="223"/>
      <c r="C1190" s="224"/>
      <c r="D1190" s="225" t="s">
        <v>142</v>
      </c>
      <c r="E1190" s="226" t="s">
        <v>19</v>
      </c>
      <c r="F1190" s="227" t="s">
        <v>165</v>
      </c>
      <c r="G1190" s="224"/>
      <c r="H1190" s="226" t="s">
        <v>19</v>
      </c>
      <c r="I1190" s="228"/>
      <c r="J1190" s="224"/>
      <c r="K1190" s="224"/>
      <c r="L1190" s="229"/>
      <c r="M1190" s="230"/>
      <c r="N1190" s="231"/>
      <c r="O1190" s="231"/>
      <c r="P1190" s="231"/>
      <c r="Q1190" s="231"/>
      <c r="R1190" s="231"/>
      <c r="S1190" s="231"/>
      <c r="T1190" s="232"/>
      <c r="U1190" s="13"/>
      <c r="V1190" s="13"/>
      <c r="W1190" s="13"/>
      <c r="X1190" s="13"/>
      <c r="Y1190" s="13"/>
      <c r="Z1190" s="13"/>
      <c r="AA1190" s="13"/>
      <c r="AB1190" s="13"/>
      <c r="AC1190" s="13"/>
      <c r="AD1190" s="13"/>
      <c r="AE1190" s="13"/>
      <c r="AT1190" s="233" t="s">
        <v>142</v>
      </c>
      <c r="AU1190" s="233" t="s">
        <v>81</v>
      </c>
      <c r="AV1190" s="13" t="s">
        <v>77</v>
      </c>
      <c r="AW1190" s="13" t="s">
        <v>33</v>
      </c>
      <c r="AX1190" s="13" t="s">
        <v>72</v>
      </c>
      <c r="AY1190" s="233" t="s">
        <v>132</v>
      </c>
    </row>
    <row r="1191" s="14" customFormat="1">
      <c r="A1191" s="14"/>
      <c r="B1191" s="234"/>
      <c r="C1191" s="235"/>
      <c r="D1191" s="225" t="s">
        <v>142</v>
      </c>
      <c r="E1191" s="236" t="s">
        <v>19</v>
      </c>
      <c r="F1191" s="237" t="s">
        <v>1165</v>
      </c>
      <c r="G1191" s="235"/>
      <c r="H1191" s="238">
        <v>0.79100000000000004</v>
      </c>
      <c r="I1191" s="239"/>
      <c r="J1191" s="235"/>
      <c r="K1191" s="235"/>
      <c r="L1191" s="240"/>
      <c r="M1191" s="241"/>
      <c r="N1191" s="242"/>
      <c r="O1191" s="242"/>
      <c r="P1191" s="242"/>
      <c r="Q1191" s="242"/>
      <c r="R1191" s="242"/>
      <c r="S1191" s="242"/>
      <c r="T1191" s="243"/>
      <c r="U1191" s="14"/>
      <c r="V1191" s="14"/>
      <c r="W1191" s="14"/>
      <c r="X1191" s="14"/>
      <c r="Y1191" s="14"/>
      <c r="Z1191" s="14"/>
      <c r="AA1191" s="14"/>
      <c r="AB1191" s="14"/>
      <c r="AC1191" s="14"/>
      <c r="AD1191" s="14"/>
      <c r="AE1191" s="14"/>
      <c r="AT1191" s="244" t="s">
        <v>142</v>
      </c>
      <c r="AU1191" s="244" t="s">
        <v>81</v>
      </c>
      <c r="AV1191" s="14" t="s">
        <v>81</v>
      </c>
      <c r="AW1191" s="14" t="s">
        <v>33</v>
      </c>
      <c r="AX1191" s="14" t="s">
        <v>72</v>
      </c>
      <c r="AY1191" s="244" t="s">
        <v>132</v>
      </c>
    </row>
    <row r="1192" s="13" customFormat="1">
      <c r="A1192" s="13"/>
      <c r="B1192" s="223"/>
      <c r="C1192" s="224"/>
      <c r="D1192" s="225" t="s">
        <v>142</v>
      </c>
      <c r="E1192" s="226" t="s">
        <v>19</v>
      </c>
      <c r="F1192" s="227" t="s">
        <v>167</v>
      </c>
      <c r="G1192" s="224"/>
      <c r="H1192" s="226" t="s">
        <v>19</v>
      </c>
      <c r="I1192" s="228"/>
      <c r="J1192" s="224"/>
      <c r="K1192" s="224"/>
      <c r="L1192" s="229"/>
      <c r="M1192" s="230"/>
      <c r="N1192" s="231"/>
      <c r="O1192" s="231"/>
      <c r="P1192" s="231"/>
      <c r="Q1192" s="231"/>
      <c r="R1192" s="231"/>
      <c r="S1192" s="231"/>
      <c r="T1192" s="232"/>
      <c r="U1192" s="13"/>
      <c r="V1192" s="13"/>
      <c r="W1192" s="13"/>
      <c r="X1192" s="13"/>
      <c r="Y1192" s="13"/>
      <c r="Z1192" s="13"/>
      <c r="AA1192" s="13"/>
      <c r="AB1192" s="13"/>
      <c r="AC1192" s="13"/>
      <c r="AD1192" s="13"/>
      <c r="AE1192" s="13"/>
      <c r="AT1192" s="233" t="s">
        <v>142</v>
      </c>
      <c r="AU1192" s="233" t="s">
        <v>81</v>
      </c>
      <c r="AV1192" s="13" t="s">
        <v>77</v>
      </c>
      <c r="AW1192" s="13" t="s">
        <v>33</v>
      </c>
      <c r="AX1192" s="13" t="s">
        <v>72</v>
      </c>
      <c r="AY1192" s="233" t="s">
        <v>132</v>
      </c>
    </row>
    <row r="1193" s="14" customFormat="1">
      <c r="A1193" s="14"/>
      <c r="B1193" s="234"/>
      <c r="C1193" s="235"/>
      <c r="D1193" s="225" t="s">
        <v>142</v>
      </c>
      <c r="E1193" s="236" t="s">
        <v>19</v>
      </c>
      <c r="F1193" s="237" t="s">
        <v>1166</v>
      </c>
      <c r="G1193" s="235"/>
      <c r="H1193" s="238">
        <v>0.27800000000000002</v>
      </c>
      <c r="I1193" s="239"/>
      <c r="J1193" s="235"/>
      <c r="K1193" s="235"/>
      <c r="L1193" s="240"/>
      <c r="M1193" s="241"/>
      <c r="N1193" s="242"/>
      <c r="O1193" s="242"/>
      <c r="P1193" s="242"/>
      <c r="Q1193" s="242"/>
      <c r="R1193" s="242"/>
      <c r="S1193" s="242"/>
      <c r="T1193" s="243"/>
      <c r="U1193" s="14"/>
      <c r="V1193" s="14"/>
      <c r="W1193" s="14"/>
      <c r="X1193" s="14"/>
      <c r="Y1193" s="14"/>
      <c r="Z1193" s="14"/>
      <c r="AA1193" s="14"/>
      <c r="AB1193" s="14"/>
      <c r="AC1193" s="14"/>
      <c r="AD1193" s="14"/>
      <c r="AE1193" s="14"/>
      <c r="AT1193" s="244" t="s">
        <v>142</v>
      </c>
      <c r="AU1193" s="244" t="s">
        <v>81</v>
      </c>
      <c r="AV1193" s="14" t="s">
        <v>81</v>
      </c>
      <c r="AW1193" s="14" t="s">
        <v>33</v>
      </c>
      <c r="AX1193" s="14" t="s">
        <v>72</v>
      </c>
      <c r="AY1193" s="244" t="s">
        <v>132</v>
      </c>
    </row>
    <row r="1194" s="13" customFormat="1">
      <c r="A1194" s="13"/>
      <c r="B1194" s="223"/>
      <c r="C1194" s="224"/>
      <c r="D1194" s="225" t="s">
        <v>142</v>
      </c>
      <c r="E1194" s="226" t="s">
        <v>19</v>
      </c>
      <c r="F1194" s="227" t="s">
        <v>144</v>
      </c>
      <c r="G1194" s="224"/>
      <c r="H1194" s="226" t="s">
        <v>19</v>
      </c>
      <c r="I1194" s="228"/>
      <c r="J1194" s="224"/>
      <c r="K1194" s="224"/>
      <c r="L1194" s="229"/>
      <c r="M1194" s="230"/>
      <c r="N1194" s="231"/>
      <c r="O1194" s="231"/>
      <c r="P1194" s="231"/>
      <c r="Q1194" s="231"/>
      <c r="R1194" s="231"/>
      <c r="S1194" s="231"/>
      <c r="T1194" s="232"/>
      <c r="U1194" s="13"/>
      <c r="V1194" s="13"/>
      <c r="W1194" s="13"/>
      <c r="X1194" s="13"/>
      <c r="Y1194" s="13"/>
      <c r="Z1194" s="13"/>
      <c r="AA1194" s="13"/>
      <c r="AB1194" s="13"/>
      <c r="AC1194" s="13"/>
      <c r="AD1194" s="13"/>
      <c r="AE1194" s="13"/>
      <c r="AT1194" s="233" t="s">
        <v>142</v>
      </c>
      <c r="AU1194" s="233" t="s">
        <v>81</v>
      </c>
      <c r="AV1194" s="13" t="s">
        <v>77</v>
      </c>
      <c r="AW1194" s="13" t="s">
        <v>33</v>
      </c>
      <c r="AX1194" s="13" t="s">
        <v>72</v>
      </c>
      <c r="AY1194" s="233" t="s">
        <v>132</v>
      </c>
    </row>
    <row r="1195" s="14" customFormat="1">
      <c r="A1195" s="14"/>
      <c r="B1195" s="234"/>
      <c r="C1195" s="235"/>
      <c r="D1195" s="225" t="s">
        <v>142</v>
      </c>
      <c r="E1195" s="236" t="s">
        <v>19</v>
      </c>
      <c r="F1195" s="237" t="s">
        <v>1167</v>
      </c>
      <c r="G1195" s="235"/>
      <c r="H1195" s="238">
        <v>7.9009999999999998</v>
      </c>
      <c r="I1195" s="239"/>
      <c r="J1195" s="235"/>
      <c r="K1195" s="235"/>
      <c r="L1195" s="240"/>
      <c r="M1195" s="241"/>
      <c r="N1195" s="242"/>
      <c r="O1195" s="242"/>
      <c r="P1195" s="242"/>
      <c r="Q1195" s="242"/>
      <c r="R1195" s="242"/>
      <c r="S1195" s="242"/>
      <c r="T1195" s="243"/>
      <c r="U1195" s="14"/>
      <c r="V1195" s="14"/>
      <c r="W1195" s="14"/>
      <c r="X1195" s="14"/>
      <c r="Y1195" s="14"/>
      <c r="Z1195" s="14"/>
      <c r="AA1195" s="14"/>
      <c r="AB1195" s="14"/>
      <c r="AC1195" s="14"/>
      <c r="AD1195" s="14"/>
      <c r="AE1195" s="14"/>
      <c r="AT1195" s="244" t="s">
        <v>142</v>
      </c>
      <c r="AU1195" s="244" t="s">
        <v>81</v>
      </c>
      <c r="AV1195" s="14" t="s">
        <v>81</v>
      </c>
      <c r="AW1195" s="14" t="s">
        <v>33</v>
      </c>
      <c r="AX1195" s="14" t="s">
        <v>72</v>
      </c>
      <c r="AY1195" s="244" t="s">
        <v>132</v>
      </c>
    </row>
    <row r="1196" s="14" customFormat="1">
      <c r="A1196" s="14"/>
      <c r="B1196" s="234"/>
      <c r="C1196" s="235"/>
      <c r="D1196" s="225" t="s">
        <v>142</v>
      </c>
      <c r="E1196" s="236" t="s">
        <v>19</v>
      </c>
      <c r="F1196" s="237" t="s">
        <v>1071</v>
      </c>
      <c r="G1196" s="235"/>
      <c r="H1196" s="238">
        <v>2.1360000000000001</v>
      </c>
      <c r="I1196" s="239"/>
      <c r="J1196" s="235"/>
      <c r="K1196" s="235"/>
      <c r="L1196" s="240"/>
      <c r="M1196" s="241"/>
      <c r="N1196" s="242"/>
      <c r="O1196" s="242"/>
      <c r="P1196" s="242"/>
      <c r="Q1196" s="242"/>
      <c r="R1196" s="242"/>
      <c r="S1196" s="242"/>
      <c r="T1196" s="243"/>
      <c r="U1196" s="14"/>
      <c r="V1196" s="14"/>
      <c r="W1196" s="14"/>
      <c r="X1196" s="14"/>
      <c r="Y1196" s="14"/>
      <c r="Z1196" s="14"/>
      <c r="AA1196" s="14"/>
      <c r="AB1196" s="14"/>
      <c r="AC1196" s="14"/>
      <c r="AD1196" s="14"/>
      <c r="AE1196" s="14"/>
      <c r="AT1196" s="244" t="s">
        <v>142</v>
      </c>
      <c r="AU1196" s="244" t="s">
        <v>81</v>
      </c>
      <c r="AV1196" s="14" t="s">
        <v>81</v>
      </c>
      <c r="AW1196" s="14" t="s">
        <v>33</v>
      </c>
      <c r="AX1196" s="14" t="s">
        <v>72</v>
      </c>
      <c r="AY1196" s="244" t="s">
        <v>132</v>
      </c>
    </row>
    <row r="1197" s="14" customFormat="1">
      <c r="A1197" s="14"/>
      <c r="B1197" s="234"/>
      <c r="C1197" s="235"/>
      <c r="D1197" s="225" t="s">
        <v>142</v>
      </c>
      <c r="E1197" s="236" t="s">
        <v>19</v>
      </c>
      <c r="F1197" s="237" t="s">
        <v>1072</v>
      </c>
      <c r="G1197" s="235"/>
      <c r="H1197" s="238">
        <v>2.8199999999999998</v>
      </c>
      <c r="I1197" s="239"/>
      <c r="J1197" s="235"/>
      <c r="K1197" s="235"/>
      <c r="L1197" s="240"/>
      <c r="M1197" s="241"/>
      <c r="N1197" s="242"/>
      <c r="O1197" s="242"/>
      <c r="P1197" s="242"/>
      <c r="Q1197" s="242"/>
      <c r="R1197" s="242"/>
      <c r="S1197" s="242"/>
      <c r="T1197" s="243"/>
      <c r="U1197" s="14"/>
      <c r="V1197" s="14"/>
      <c r="W1197" s="14"/>
      <c r="X1197" s="14"/>
      <c r="Y1197" s="14"/>
      <c r="Z1197" s="14"/>
      <c r="AA1197" s="14"/>
      <c r="AB1197" s="14"/>
      <c r="AC1197" s="14"/>
      <c r="AD1197" s="14"/>
      <c r="AE1197" s="14"/>
      <c r="AT1197" s="244" t="s">
        <v>142</v>
      </c>
      <c r="AU1197" s="244" t="s">
        <v>81</v>
      </c>
      <c r="AV1197" s="14" t="s">
        <v>81</v>
      </c>
      <c r="AW1197" s="14" t="s">
        <v>33</v>
      </c>
      <c r="AX1197" s="14" t="s">
        <v>72</v>
      </c>
      <c r="AY1197" s="244" t="s">
        <v>132</v>
      </c>
    </row>
    <row r="1198" s="14" customFormat="1">
      <c r="A1198" s="14"/>
      <c r="B1198" s="234"/>
      <c r="C1198" s="235"/>
      <c r="D1198" s="225" t="s">
        <v>142</v>
      </c>
      <c r="E1198" s="236" t="s">
        <v>19</v>
      </c>
      <c r="F1198" s="237" t="s">
        <v>1073</v>
      </c>
      <c r="G1198" s="235"/>
      <c r="H1198" s="238">
        <v>3.4289999999999998</v>
      </c>
      <c r="I1198" s="239"/>
      <c r="J1198" s="235"/>
      <c r="K1198" s="235"/>
      <c r="L1198" s="240"/>
      <c r="M1198" s="241"/>
      <c r="N1198" s="242"/>
      <c r="O1198" s="242"/>
      <c r="P1198" s="242"/>
      <c r="Q1198" s="242"/>
      <c r="R1198" s="242"/>
      <c r="S1198" s="242"/>
      <c r="T1198" s="243"/>
      <c r="U1198" s="14"/>
      <c r="V1198" s="14"/>
      <c r="W1198" s="14"/>
      <c r="X1198" s="14"/>
      <c r="Y1198" s="14"/>
      <c r="Z1198" s="14"/>
      <c r="AA1198" s="14"/>
      <c r="AB1198" s="14"/>
      <c r="AC1198" s="14"/>
      <c r="AD1198" s="14"/>
      <c r="AE1198" s="14"/>
      <c r="AT1198" s="244" t="s">
        <v>142</v>
      </c>
      <c r="AU1198" s="244" t="s">
        <v>81</v>
      </c>
      <c r="AV1198" s="14" t="s">
        <v>81</v>
      </c>
      <c r="AW1198" s="14" t="s">
        <v>33</v>
      </c>
      <c r="AX1198" s="14" t="s">
        <v>72</v>
      </c>
      <c r="AY1198" s="244" t="s">
        <v>132</v>
      </c>
    </row>
    <row r="1199" s="13" customFormat="1">
      <c r="A1199" s="13"/>
      <c r="B1199" s="223"/>
      <c r="C1199" s="224"/>
      <c r="D1199" s="225" t="s">
        <v>142</v>
      </c>
      <c r="E1199" s="226" t="s">
        <v>19</v>
      </c>
      <c r="F1199" s="227" t="s">
        <v>173</v>
      </c>
      <c r="G1199" s="224"/>
      <c r="H1199" s="226" t="s">
        <v>19</v>
      </c>
      <c r="I1199" s="228"/>
      <c r="J1199" s="224"/>
      <c r="K1199" s="224"/>
      <c r="L1199" s="229"/>
      <c r="M1199" s="230"/>
      <c r="N1199" s="231"/>
      <c r="O1199" s="231"/>
      <c r="P1199" s="231"/>
      <c r="Q1199" s="231"/>
      <c r="R1199" s="231"/>
      <c r="S1199" s="231"/>
      <c r="T1199" s="232"/>
      <c r="U1199" s="13"/>
      <c r="V1199" s="13"/>
      <c r="W1199" s="13"/>
      <c r="X1199" s="13"/>
      <c r="Y1199" s="13"/>
      <c r="Z1199" s="13"/>
      <c r="AA1199" s="13"/>
      <c r="AB1199" s="13"/>
      <c r="AC1199" s="13"/>
      <c r="AD1199" s="13"/>
      <c r="AE1199" s="13"/>
      <c r="AT1199" s="233" t="s">
        <v>142</v>
      </c>
      <c r="AU1199" s="233" t="s">
        <v>81</v>
      </c>
      <c r="AV1199" s="13" t="s">
        <v>77</v>
      </c>
      <c r="AW1199" s="13" t="s">
        <v>33</v>
      </c>
      <c r="AX1199" s="13" t="s">
        <v>72</v>
      </c>
      <c r="AY1199" s="233" t="s">
        <v>132</v>
      </c>
    </row>
    <row r="1200" s="14" customFormat="1">
      <c r="A1200" s="14"/>
      <c r="B1200" s="234"/>
      <c r="C1200" s="235"/>
      <c r="D1200" s="225" t="s">
        <v>142</v>
      </c>
      <c r="E1200" s="236" t="s">
        <v>19</v>
      </c>
      <c r="F1200" s="237" t="s">
        <v>1168</v>
      </c>
      <c r="G1200" s="235"/>
      <c r="H1200" s="238">
        <v>0.80100000000000005</v>
      </c>
      <c r="I1200" s="239"/>
      <c r="J1200" s="235"/>
      <c r="K1200" s="235"/>
      <c r="L1200" s="240"/>
      <c r="M1200" s="241"/>
      <c r="N1200" s="242"/>
      <c r="O1200" s="242"/>
      <c r="P1200" s="242"/>
      <c r="Q1200" s="242"/>
      <c r="R1200" s="242"/>
      <c r="S1200" s="242"/>
      <c r="T1200" s="243"/>
      <c r="U1200" s="14"/>
      <c r="V1200" s="14"/>
      <c r="W1200" s="14"/>
      <c r="X1200" s="14"/>
      <c r="Y1200" s="14"/>
      <c r="Z1200" s="14"/>
      <c r="AA1200" s="14"/>
      <c r="AB1200" s="14"/>
      <c r="AC1200" s="14"/>
      <c r="AD1200" s="14"/>
      <c r="AE1200" s="14"/>
      <c r="AT1200" s="244" t="s">
        <v>142</v>
      </c>
      <c r="AU1200" s="244" t="s">
        <v>81</v>
      </c>
      <c r="AV1200" s="14" t="s">
        <v>81</v>
      </c>
      <c r="AW1200" s="14" t="s">
        <v>33</v>
      </c>
      <c r="AX1200" s="14" t="s">
        <v>72</v>
      </c>
      <c r="AY1200" s="244" t="s">
        <v>132</v>
      </c>
    </row>
    <row r="1201" s="13" customFormat="1">
      <c r="A1201" s="13"/>
      <c r="B1201" s="223"/>
      <c r="C1201" s="224"/>
      <c r="D1201" s="225" t="s">
        <v>142</v>
      </c>
      <c r="E1201" s="226" t="s">
        <v>19</v>
      </c>
      <c r="F1201" s="227" t="s">
        <v>148</v>
      </c>
      <c r="G1201" s="224"/>
      <c r="H1201" s="226" t="s">
        <v>19</v>
      </c>
      <c r="I1201" s="228"/>
      <c r="J1201" s="224"/>
      <c r="K1201" s="224"/>
      <c r="L1201" s="229"/>
      <c r="M1201" s="230"/>
      <c r="N1201" s="231"/>
      <c r="O1201" s="231"/>
      <c r="P1201" s="231"/>
      <c r="Q1201" s="231"/>
      <c r="R1201" s="231"/>
      <c r="S1201" s="231"/>
      <c r="T1201" s="232"/>
      <c r="U1201" s="13"/>
      <c r="V1201" s="13"/>
      <c r="W1201" s="13"/>
      <c r="X1201" s="13"/>
      <c r="Y1201" s="13"/>
      <c r="Z1201" s="13"/>
      <c r="AA1201" s="13"/>
      <c r="AB1201" s="13"/>
      <c r="AC1201" s="13"/>
      <c r="AD1201" s="13"/>
      <c r="AE1201" s="13"/>
      <c r="AT1201" s="233" t="s">
        <v>142</v>
      </c>
      <c r="AU1201" s="233" t="s">
        <v>81</v>
      </c>
      <c r="AV1201" s="13" t="s">
        <v>77</v>
      </c>
      <c r="AW1201" s="13" t="s">
        <v>33</v>
      </c>
      <c r="AX1201" s="13" t="s">
        <v>72</v>
      </c>
      <c r="AY1201" s="233" t="s">
        <v>132</v>
      </c>
    </row>
    <row r="1202" s="14" customFormat="1">
      <c r="A1202" s="14"/>
      <c r="B1202" s="234"/>
      <c r="C1202" s="235"/>
      <c r="D1202" s="225" t="s">
        <v>142</v>
      </c>
      <c r="E1202" s="236" t="s">
        <v>19</v>
      </c>
      <c r="F1202" s="237" t="s">
        <v>1169</v>
      </c>
      <c r="G1202" s="235"/>
      <c r="H1202" s="238">
        <v>7.2039999999999997</v>
      </c>
      <c r="I1202" s="239"/>
      <c r="J1202" s="235"/>
      <c r="K1202" s="235"/>
      <c r="L1202" s="240"/>
      <c r="M1202" s="241"/>
      <c r="N1202" s="242"/>
      <c r="O1202" s="242"/>
      <c r="P1202" s="242"/>
      <c r="Q1202" s="242"/>
      <c r="R1202" s="242"/>
      <c r="S1202" s="242"/>
      <c r="T1202" s="243"/>
      <c r="U1202" s="14"/>
      <c r="V1202" s="14"/>
      <c r="W1202" s="14"/>
      <c r="X1202" s="14"/>
      <c r="Y1202" s="14"/>
      <c r="Z1202" s="14"/>
      <c r="AA1202" s="14"/>
      <c r="AB1202" s="14"/>
      <c r="AC1202" s="14"/>
      <c r="AD1202" s="14"/>
      <c r="AE1202" s="14"/>
      <c r="AT1202" s="244" t="s">
        <v>142</v>
      </c>
      <c r="AU1202" s="244" t="s">
        <v>81</v>
      </c>
      <c r="AV1202" s="14" t="s">
        <v>81</v>
      </c>
      <c r="AW1202" s="14" t="s">
        <v>33</v>
      </c>
      <c r="AX1202" s="14" t="s">
        <v>72</v>
      </c>
      <c r="AY1202" s="244" t="s">
        <v>132</v>
      </c>
    </row>
    <row r="1203" s="14" customFormat="1">
      <c r="A1203" s="14"/>
      <c r="B1203" s="234"/>
      <c r="C1203" s="235"/>
      <c r="D1203" s="225" t="s">
        <v>142</v>
      </c>
      <c r="E1203" s="236" t="s">
        <v>19</v>
      </c>
      <c r="F1203" s="237" t="s">
        <v>1076</v>
      </c>
      <c r="G1203" s="235"/>
      <c r="H1203" s="238">
        <v>1.3020000000000001</v>
      </c>
      <c r="I1203" s="239"/>
      <c r="J1203" s="235"/>
      <c r="K1203" s="235"/>
      <c r="L1203" s="240"/>
      <c r="M1203" s="241"/>
      <c r="N1203" s="242"/>
      <c r="O1203" s="242"/>
      <c r="P1203" s="242"/>
      <c r="Q1203" s="242"/>
      <c r="R1203" s="242"/>
      <c r="S1203" s="242"/>
      <c r="T1203" s="243"/>
      <c r="U1203" s="14"/>
      <c r="V1203" s="14"/>
      <c r="W1203" s="14"/>
      <c r="X1203" s="14"/>
      <c r="Y1203" s="14"/>
      <c r="Z1203" s="14"/>
      <c r="AA1203" s="14"/>
      <c r="AB1203" s="14"/>
      <c r="AC1203" s="14"/>
      <c r="AD1203" s="14"/>
      <c r="AE1203" s="14"/>
      <c r="AT1203" s="244" t="s">
        <v>142</v>
      </c>
      <c r="AU1203" s="244" t="s">
        <v>81</v>
      </c>
      <c r="AV1203" s="14" t="s">
        <v>81</v>
      </c>
      <c r="AW1203" s="14" t="s">
        <v>33</v>
      </c>
      <c r="AX1203" s="14" t="s">
        <v>72</v>
      </c>
      <c r="AY1203" s="244" t="s">
        <v>132</v>
      </c>
    </row>
    <row r="1204" s="13" customFormat="1">
      <c r="A1204" s="13"/>
      <c r="B1204" s="223"/>
      <c r="C1204" s="224"/>
      <c r="D1204" s="225" t="s">
        <v>142</v>
      </c>
      <c r="E1204" s="226" t="s">
        <v>19</v>
      </c>
      <c r="F1204" s="227" t="s">
        <v>150</v>
      </c>
      <c r="G1204" s="224"/>
      <c r="H1204" s="226" t="s">
        <v>19</v>
      </c>
      <c r="I1204" s="228"/>
      <c r="J1204" s="224"/>
      <c r="K1204" s="224"/>
      <c r="L1204" s="229"/>
      <c r="M1204" s="230"/>
      <c r="N1204" s="231"/>
      <c r="O1204" s="231"/>
      <c r="P1204" s="231"/>
      <c r="Q1204" s="231"/>
      <c r="R1204" s="231"/>
      <c r="S1204" s="231"/>
      <c r="T1204" s="232"/>
      <c r="U1204" s="13"/>
      <c r="V1204" s="13"/>
      <c r="W1204" s="13"/>
      <c r="X1204" s="13"/>
      <c r="Y1204" s="13"/>
      <c r="Z1204" s="13"/>
      <c r="AA1204" s="13"/>
      <c r="AB1204" s="13"/>
      <c r="AC1204" s="13"/>
      <c r="AD1204" s="13"/>
      <c r="AE1204" s="13"/>
      <c r="AT1204" s="233" t="s">
        <v>142</v>
      </c>
      <c r="AU1204" s="233" t="s">
        <v>81</v>
      </c>
      <c r="AV1204" s="13" t="s">
        <v>77</v>
      </c>
      <c r="AW1204" s="13" t="s">
        <v>33</v>
      </c>
      <c r="AX1204" s="13" t="s">
        <v>72</v>
      </c>
      <c r="AY1204" s="233" t="s">
        <v>132</v>
      </c>
    </row>
    <row r="1205" s="14" customFormat="1">
      <c r="A1205" s="14"/>
      <c r="B1205" s="234"/>
      <c r="C1205" s="235"/>
      <c r="D1205" s="225" t="s">
        <v>142</v>
      </c>
      <c r="E1205" s="236" t="s">
        <v>19</v>
      </c>
      <c r="F1205" s="237" t="s">
        <v>1170</v>
      </c>
      <c r="G1205" s="235"/>
      <c r="H1205" s="238">
        <v>2.9399999999999999</v>
      </c>
      <c r="I1205" s="239"/>
      <c r="J1205" s="235"/>
      <c r="K1205" s="235"/>
      <c r="L1205" s="240"/>
      <c r="M1205" s="241"/>
      <c r="N1205" s="242"/>
      <c r="O1205" s="242"/>
      <c r="P1205" s="242"/>
      <c r="Q1205" s="242"/>
      <c r="R1205" s="242"/>
      <c r="S1205" s="242"/>
      <c r="T1205" s="243"/>
      <c r="U1205" s="14"/>
      <c r="V1205" s="14"/>
      <c r="W1205" s="14"/>
      <c r="X1205" s="14"/>
      <c r="Y1205" s="14"/>
      <c r="Z1205" s="14"/>
      <c r="AA1205" s="14"/>
      <c r="AB1205" s="14"/>
      <c r="AC1205" s="14"/>
      <c r="AD1205" s="14"/>
      <c r="AE1205" s="14"/>
      <c r="AT1205" s="244" t="s">
        <v>142</v>
      </c>
      <c r="AU1205" s="244" t="s">
        <v>81</v>
      </c>
      <c r="AV1205" s="14" t="s">
        <v>81</v>
      </c>
      <c r="AW1205" s="14" t="s">
        <v>33</v>
      </c>
      <c r="AX1205" s="14" t="s">
        <v>72</v>
      </c>
      <c r="AY1205" s="244" t="s">
        <v>132</v>
      </c>
    </row>
    <row r="1206" s="14" customFormat="1">
      <c r="A1206" s="14"/>
      <c r="B1206" s="234"/>
      <c r="C1206" s="235"/>
      <c r="D1206" s="225" t="s">
        <v>142</v>
      </c>
      <c r="E1206" s="236" t="s">
        <v>19</v>
      </c>
      <c r="F1206" s="237" t="s">
        <v>1077</v>
      </c>
      <c r="G1206" s="235"/>
      <c r="H1206" s="238">
        <v>1.3320000000000001</v>
      </c>
      <c r="I1206" s="239"/>
      <c r="J1206" s="235"/>
      <c r="K1206" s="235"/>
      <c r="L1206" s="240"/>
      <c r="M1206" s="241"/>
      <c r="N1206" s="242"/>
      <c r="O1206" s="242"/>
      <c r="P1206" s="242"/>
      <c r="Q1206" s="242"/>
      <c r="R1206" s="242"/>
      <c r="S1206" s="242"/>
      <c r="T1206" s="243"/>
      <c r="U1206" s="14"/>
      <c r="V1206" s="14"/>
      <c r="W1206" s="14"/>
      <c r="X1206" s="14"/>
      <c r="Y1206" s="14"/>
      <c r="Z1206" s="14"/>
      <c r="AA1206" s="14"/>
      <c r="AB1206" s="14"/>
      <c r="AC1206" s="14"/>
      <c r="AD1206" s="14"/>
      <c r="AE1206" s="14"/>
      <c r="AT1206" s="244" t="s">
        <v>142</v>
      </c>
      <c r="AU1206" s="244" t="s">
        <v>81</v>
      </c>
      <c r="AV1206" s="14" t="s">
        <v>81</v>
      </c>
      <c r="AW1206" s="14" t="s">
        <v>33</v>
      </c>
      <c r="AX1206" s="14" t="s">
        <v>72</v>
      </c>
      <c r="AY1206" s="244" t="s">
        <v>132</v>
      </c>
    </row>
    <row r="1207" s="13" customFormat="1">
      <c r="A1207" s="13"/>
      <c r="B1207" s="223"/>
      <c r="C1207" s="224"/>
      <c r="D1207" s="225" t="s">
        <v>142</v>
      </c>
      <c r="E1207" s="226" t="s">
        <v>19</v>
      </c>
      <c r="F1207" s="227" t="s">
        <v>179</v>
      </c>
      <c r="G1207" s="224"/>
      <c r="H1207" s="226" t="s">
        <v>19</v>
      </c>
      <c r="I1207" s="228"/>
      <c r="J1207" s="224"/>
      <c r="K1207" s="224"/>
      <c r="L1207" s="229"/>
      <c r="M1207" s="230"/>
      <c r="N1207" s="231"/>
      <c r="O1207" s="231"/>
      <c r="P1207" s="231"/>
      <c r="Q1207" s="231"/>
      <c r="R1207" s="231"/>
      <c r="S1207" s="231"/>
      <c r="T1207" s="232"/>
      <c r="U1207" s="13"/>
      <c r="V1207" s="13"/>
      <c r="W1207" s="13"/>
      <c r="X1207" s="13"/>
      <c r="Y1207" s="13"/>
      <c r="Z1207" s="13"/>
      <c r="AA1207" s="13"/>
      <c r="AB1207" s="13"/>
      <c r="AC1207" s="13"/>
      <c r="AD1207" s="13"/>
      <c r="AE1207" s="13"/>
      <c r="AT1207" s="233" t="s">
        <v>142</v>
      </c>
      <c r="AU1207" s="233" t="s">
        <v>81</v>
      </c>
      <c r="AV1207" s="13" t="s">
        <v>77</v>
      </c>
      <c r="AW1207" s="13" t="s">
        <v>33</v>
      </c>
      <c r="AX1207" s="13" t="s">
        <v>72</v>
      </c>
      <c r="AY1207" s="233" t="s">
        <v>132</v>
      </c>
    </row>
    <row r="1208" s="14" customFormat="1">
      <c r="A1208" s="14"/>
      <c r="B1208" s="234"/>
      <c r="C1208" s="235"/>
      <c r="D1208" s="225" t="s">
        <v>142</v>
      </c>
      <c r="E1208" s="236" t="s">
        <v>19</v>
      </c>
      <c r="F1208" s="237" t="s">
        <v>1171</v>
      </c>
      <c r="G1208" s="235"/>
      <c r="H1208" s="238">
        <v>3.0830000000000002</v>
      </c>
      <c r="I1208" s="239"/>
      <c r="J1208" s="235"/>
      <c r="K1208" s="235"/>
      <c r="L1208" s="240"/>
      <c r="M1208" s="241"/>
      <c r="N1208" s="242"/>
      <c r="O1208" s="242"/>
      <c r="P1208" s="242"/>
      <c r="Q1208" s="242"/>
      <c r="R1208" s="242"/>
      <c r="S1208" s="242"/>
      <c r="T1208" s="243"/>
      <c r="U1208" s="14"/>
      <c r="V1208" s="14"/>
      <c r="W1208" s="14"/>
      <c r="X1208" s="14"/>
      <c r="Y1208" s="14"/>
      <c r="Z1208" s="14"/>
      <c r="AA1208" s="14"/>
      <c r="AB1208" s="14"/>
      <c r="AC1208" s="14"/>
      <c r="AD1208" s="14"/>
      <c r="AE1208" s="14"/>
      <c r="AT1208" s="244" t="s">
        <v>142</v>
      </c>
      <c r="AU1208" s="244" t="s">
        <v>81</v>
      </c>
      <c r="AV1208" s="14" t="s">
        <v>81</v>
      </c>
      <c r="AW1208" s="14" t="s">
        <v>33</v>
      </c>
      <c r="AX1208" s="14" t="s">
        <v>72</v>
      </c>
      <c r="AY1208" s="244" t="s">
        <v>132</v>
      </c>
    </row>
    <row r="1209" s="13" customFormat="1">
      <c r="A1209" s="13"/>
      <c r="B1209" s="223"/>
      <c r="C1209" s="224"/>
      <c r="D1209" s="225" t="s">
        <v>142</v>
      </c>
      <c r="E1209" s="226" t="s">
        <v>19</v>
      </c>
      <c r="F1209" s="227" t="s">
        <v>160</v>
      </c>
      <c r="G1209" s="224"/>
      <c r="H1209" s="226" t="s">
        <v>19</v>
      </c>
      <c r="I1209" s="228"/>
      <c r="J1209" s="224"/>
      <c r="K1209" s="224"/>
      <c r="L1209" s="229"/>
      <c r="M1209" s="230"/>
      <c r="N1209" s="231"/>
      <c r="O1209" s="231"/>
      <c r="P1209" s="231"/>
      <c r="Q1209" s="231"/>
      <c r="R1209" s="231"/>
      <c r="S1209" s="231"/>
      <c r="T1209" s="232"/>
      <c r="U1209" s="13"/>
      <c r="V1209" s="13"/>
      <c r="W1209" s="13"/>
      <c r="X1209" s="13"/>
      <c r="Y1209" s="13"/>
      <c r="Z1209" s="13"/>
      <c r="AA1209" s="13"/>
      <c r="AB1209" s="13"/>
      <c r="AC1209" s="13"/>
      <c r="AD1209" s="13"/>
      <c r="AE1209" s="13"/>
      <c r="AT1209" s="233" t="s">
        <v>142</v>
      </c>
      <c r="AU1209" s="233" t="s">
        <v>81</v>
      </c>
      <c r="AV1209" s="13" t="s">
        <v>77</v>
      </c>
      <c r="AW1209" s="13" t="s">
        <v>33</v>
      </c>
      <c r="AX1209" s="13" t="s">
        <v>72</v>
      </c>
      <c r="AY1209" s="233" t="s">
        <v>132</v>
      </c>
    </row>
    <row r="1210" s="14" customFormat="1">
      <c r="A1210" s="14"/>
      <c r="B1210" s="234"/>
      <c r="C1210" s="235"/>
      <c r="D1210" s="225" t="s">
        <v>142</v>
      </c>
      <c r="E1210" s="236" t="s">
        <v>19</v>
      </c>
      <c r="F1210" s="237" t="s">
        <v>1172</v>
      </c>
      <c r="G1210" s="235"/>
      <c r="H1210" s="238">
        <v>0.92000000000000004</v>
      </c>
      <c r="I1210" s="239"/>
      <c r="J1210" s="235"/>
      <c r="K1210" s="235"/>
      <c r="L1210" s="240"/>
      <c r="M1210" s="241"/>
      <c r="N1210" s="242"/>
      <c r="O1210" s="242"/>
      <c r="P1210" s="242"/>
      <c r="Q1210" s="242"/>
      <c r="R1210" s="242"/>
      <c r="S1210" s="242"/>
      <c r="T1210" s="243"/>
      <c r="U1210" s="14"/>
      <c r="V1210" s="14"/>
      <c r="W1210" s="14"/>
      <c r="X1210" s="14"/>
      <c r="Y1210" s="14"/>
      <c r="Z1210" s="14"/>
      <c r="AA1210" s="14"/>
      <c r="AB1210" s="14"/>
      <c r="AC1210" s="14"/>
      <c r="AD1210" s="14"/>
      <c r="AE1210" s="14"/>
      <c r="AT1210" s="244" t="s">
        <v>142</v>
      </c>
      <c r="AU1210" s="244" t="s">
        <v>81</v>
      </c>
      <c r="AV1210" s="14" t="s">
        <v>81</v>
      </c>
      <c r="AW1210" s="14" t="s">
        <v>33</v>
      </c>
      <c r="AX1210" s="14" t="s">
        <v>72</v>
      </c>
      <c r="AY1210" s="244" t="s">
        <v>132</v>
      </c>
    </row>
    <row r="1211" s="16" customFormat="1">
      <c r="A1211" s="16"/>
      <c r="B1211" s="256"/>
      <c r="C1211" s="257"/>
      <c r="D1211" s="225" t="s">
        <v>142</v>
      </c>
      <c r="E1211" s="258" t="s">
        <v>19</v>
      </c>
      <c r="F1211" s="259" t="s">
        <v>286</v>
      </c>
      <c r="G1211" s="257"/>
      <c r="H1211" s="260">
        <v>34.936999999999998</v>
      </c>
      <c r="I1211" s="261"/>
      <c r="J1211" s="257"/>
      <c r="K1211" s="257"/>
      <c r="L1211" s="262"/>
      <c r="M1211" s="263"/>
      <c r="N1211" s="264"/>
      <c r="O1211" s="264"/>
      <c r="P1211" s="264"/>
      <c r="Q1211" s="264"/>
      <c r="R1211" s="264"/>
      <c r="S1211" s="264"/>
      <c r="T1211" s="265"/>
      <c r="U1211" s="16"/>
      <c r="V1211" s="16"/>
      <c r="W1211" s="16"/>
      <c r="X1211" s="16"/>
      <c r="Y1211" s="16"/>
      <c r="Z1211" s="16"/>
      <c r="AA1211" s="16"/>
      <c r="AB1211" s="16"/>
      <c r="AC1211" s="16"/>
      <c r="AD1211" s="16"/>
      <c r="AE1211" s="16"/>
      <c r="AT1211" s="266" t="s">
        <v>142</v>
      </c>
      <c r="AU1211" s="266" t="s">
        <v>81</v>
      </c>
      <c r="AV1211" s="16" t="s">
        <v>84</v>
      </c>
      <c r="AW1211" s="16" t="s">
        <v>33</v>
      </c>
      <c r="AX1211" s="16" t="s">
        <v>72</v>
      </c>
      <c r="AY1211" s="266" t="s">
        <v>132</v>
      </c>
    </row>
    <row r="1212" s="15" customFormat="1">
      <c r="A1212" s="15"/>
      <c r="B1212" s="245"/>
      <c r="C1212" s="246"/>
      <c r="D1212" s="225" t="s">
        <v>142</v>
      </c>
      <c r="E1212" s="247" t="s">
        <v>19</v>
      </c>
      <c r="F1212" s="248" t="s">
        <v>152</v>
      </c>
      <c r="G1212" s="246"/>
      <c r="H1212" s="249">
        <v>398.94600000000003</v>
      </c>
      <c r="I1212" s="250"/>
      <c r="J1212" s="246"/>
      <c r="K1212" s="246"/>
      <c r="L1212" s="251"/>
      <c r="M1212" s="252"/>
      <c r="N1212" s="253"/>
      <c r="O1212" s="253"/>
      <c r="P1212" s="253"/>
      <c r="Q1212" s="253"/>
      <c r="R1212" s="253"/>
      <c r="S1212" s="253"/>
      <c r="T1212" s="254"/>
      <c r="U1212" s="15"/>
      <c r="V1212" s="15"/>
      <c r="W1212" s="15"/>
      <c r="X1212" s="15"/>
      <c r="Y1212" s="15"/>
      <c r="Z1212" s="15"/>
      <c r="AA1212" s="15"/>
      <c r="AB1212" s="15"/>
      <c r="AC1212" s="15"/>
      <c r="AD1212" s="15"/>
      <c r="AE1212" s="15"/>
      <c r="AT1212" s="255" t="s">
        <v>142</v>
      </c>
      <c r="AU1212" s="255" t="s">
        <v>81</v>
      </c>
      <c r="AV1212" s="15" t="s">
        <v>87</v>
      </c>
      <c r="AW1212" s="15" t="s">
        <v>33</v>
      </c>
      <c r="AX1212" s="15" t="s">
        <v>77</v>
      </c>
      <c r="AY1212" s="255" t="s">
        <v>132</v>
      </c>
    </row>
    <row r="1213" s="2" customFormat="1" ht="24.15" customHeight="1">
      <c r="A1213" s="39"/>
      <c r="B1213" s="40"/>
      <c r="C1213" s="205" t="s">
        <v>1173</v>
      </c>
      <c r="D1213" s="205" t="s">
        <v>134</v>
      </c>
      <c r="E1213" s="206" t="s">
        <v>1174</v>
      </c>
      <c r="F1213" s="207" t="s">
        <v>1175</v>
      </c>
      <c r="G1213" s="208" t="s">
        <v>155</v>
      </c>
      <c r="H1213" s="209">
        <v>138.03200000000001</v>
      </c>
      <c r="I1213" s="210"/>
      <c r="J1213" s="211">
        <f>ROUND(I1213*H1213,2)</f>
        <v>0</v>
      </c>
      <c r="K1213" s="207" t="s">
        <v>138</v>
      </c>
      <c r="L1213" s="45"/>
      <c r="M1213" s="212" t="s">
        <v>19</v>
      </c>
      <c r="N1213" s="213" t="s">
        <v>43</v>
      </c>
      <c r="O1213" s="85"/>
      <c r="P1213" s="214">
        <f>O1213*H1213</f>
        <v>0</v>
      </c>
      <c r="Q1213" s="214">
        <v>0.0015</v>
      </c>
      <c r="R1213" s="214">
        <f>Q1213*H1213</f>
        <v>0.20704800000000001</v>
      </c>
      <c r="S1213" s="214">
        <v>0</v>
      </c>
      <c r="T1213" s="215">
        <f>S1213*H1213</f>
        <v>0</v>
      </c>
      <c r="U1213" s="39"/>
      <c r="V1213" s="39"/>
      <c r="W1213" s="39"/>
      <c r="X1213" s="39"/>
      <c r="Y1213" s="39"/>
      <c r="Z1213" s="39"/>
      <c r="AA1213" s="39"/>
      <c r="AB1213" s="39"/>
      <c r="AC1213" s="39"/>
      <c r="AD1213" s="39"/>
      <c r="AE1213" s="39"/>
      <c r="AR1213" s="216" t="s">
        <v>333</v>
      </c>
      <c r="AT1213" s="216" t="s">
        <v>134</v>
      </c>
      <c r="AU1213" s="216" t="s">
        <v>81</v>
      </c>
      <c r="AY1213" s="18" t="s">
        <v>132</v>
      </c>
      <c r="BE1213" s="217">
        <f>IF(N1213="základní",J1213,0)</f>
        <v>0</v>
      </c>
      <c r="BF1213" s="217">
        <f>IF(N1213="snížená",J1213,0)</f>
        <v>0</v>
      </c>
      <c r="BG1213" s="217">
        <f>IF(N1213="zákl. přenesená",J1213,0)</f>
        <v>0</v>
      </c>
      <c r="BH1213" s="217">
        <f>IF(N1213="sníž. přenesená",J1213,0)</f>
        <v>0</v>
      </c>
      <c r="BI1213" s="217">
        <f>IF(N1213="nulová",J1213,0)</f>
        <v>0</v>
      </c>
      <c r="BJ1213" s="18" t="s">
        <v>77</v>
      </c>
      <c r="BK1213" s="217">
        <f>ROUND(I1213*H1213,2)</f>
        <v>0</v>
      </c>
      <c r="BL1213" s="18" t="s">
        <v>333</v>
      </c>
      <c r="BM1213" s="216" t="s">
        <v>1176</v>
      </c>
    </row>
    <row r="1214" s="2" customFormat="1">
      <c r="A1214" s="39"/>
      <c r="B1214" s="40"/>
      <c r="C1214" s="41"/>
      <c r="D1214" s="218" t="s">
        <v>140</v>
      </c>
      <c r="E1214" s="41"/>
      <c r="F1214" s="219" t="s">
        <v>1177</v>
      </c>
      <c r="G1214" s="41"/>
      <c r="H1214" s="41"/>
      <c r="I1214" s="220"/>
      <c r="J1214" s="41"/>
      <c r="K1214" s="41"/>
      <c r="L1214" s="45"/>
      <c r="M1214" s="221"/>
      <c r="N1214" s="222"/>
      <c r="O1214" s="85"/>
      <c r="P1214" s="85"/>
      <c r="Q1214" s="85"/>
      <c r="R1214" s="85"/>
      <c r="S1214" s="85"/>
      <c r="T1214" s="86"/>
      <c r="U1214" s="39"/>
      <c r="V1214" s="39"/>
      <c r="W1214" s="39"/>
      <c r="X1214" s="39"/>
      <c r="Y1214" s="39"/>
      <c r="Z1214" s="39"/>
      <c r="AA1214" s="39"/>
      <c r="AB1214" s="39"/>
      <c r="AC1214" s="39"/>
      <c r="AD1214" s="39"/>
      <c r="AE1214" s="39"/>
      <c r="AT1214" s="18" t="s">
        <v>140</v>
      </c>
      <c r="AU1214" s="18" t="s">
        <v>81</v>
      </c>
    </row>
    <row r="1215" s="13" customFormat="1">
      <c r="A1215" s="13"/>
      <c r="B1215" s="223"/>
      <c r="C1215" s="224"/>
      <c r="D1215" s="225" t="s">
        <v>142</v>
      </c>
      <c r="E1215" s="226" t="s">
        <v>19</v>
      </c>
      <c r="F1215" s="227" t="s">
        <v>365</v>
      </c>
      <c r="G1215" s="224"/>
      <c r="H1215" s="226" t="s">
        <v>19</v>
      </c>
      <c r="I1215" s="228"/>
      <c r="J1215" s="224"/>
      <c r="K1215" s="224"/>
      <c r="L1215" s="229"/>
      <c r="M1215" s="230"/>
      <c r="N1215" s="231"/>
      <c r="O1215" s="231"/>
      <c r="P1215" s="231"/>
      <c r="Q1215" s="231"/>
      <c r="R1215" s="231"/>
      <c r="S1215" s="231"/>
      <c r="T1215" s="232"/>
      <c r="U1215" s="13"/>
      <c r="V1215" s="13"/>
      <c r="W1215" s="13"/>
      <c r="X1215" s="13"/>
      <c r="Y1215" s="13"/>
      <c r="Z1215" s="13"/>
      <c r="AA1215" s="13"/>
      <c r="AB1215" s="13"/>
      <c r="AC1215" s="13"/>
      <c r="AD1215" s="13"/>
      <c r="AE1215" s="13"/>
      <c r="AT1215" s="233" t="s">
        <v>142</v>
      </c>
      <c r="AU1215" s="233" t="s">
        <v>81</v>
      </c>
      <c r="AV1215" s="13" t="s">
        <v>77</v>
      </c>
      <c r="AW1215" s="13" t="s">
        <v>33</v>
      </c>
      <c r="AX1215" s="13" t="s">
        <v>72</v>
      </c>
      <c r="AY1215" s="233" t="s">
        <v>132</v>
      </c>
    </row>
    <row r="1216" s="13" customFormat="1">
      <c r="A1216" s="13"/>
      <c r="B1216" s="223"/>
      <c r="C1216" s="224"/>
      <c r="D1216" s="225" t="s">
        <v>142</v>
      </c>
      <c r="E1216" s="226" t="s">
        <v>19</v>
      </c>
      <c r="F1216" s="227" t="s">
        <v>144</v>
      </c>
      <c r="G1216" s="224"/>
      <c r="H1216" s="226" t="s">
        <v>19</v>
      </c>
      <c r="I1216" s="228"/>
      <c r="J1216" s="224"/>
      <c r="K1216" s="224"/>
      <c r="L1216" s="229"/>
      <c r="M1216" s="230"/>
      <c r="N1216" s="231"/>
      <c r="O1216" s="231"/>
      <c r="P1216" s="231"/>
      <c r="Q1216" s="231"/>
      <c r="R1216" s="231"/>
      <c r="S1216" s="231"/>
      <c r="T1216" s="232"/>
      <c r="U1216" s="13"/>
      <c r="V1216" s="13"/>
      <c r="W1216" s="13"/>
      <c r="X1216" s="13"/>
      <c r="Y1216" s="13"/>
      <c r="Z1216" s="13"/>
      <c r="AA1216" s="13"/>
      <c r="AB1216" s="13"/>
      <c r="AC1216" s="13"/>
      <c r="AD1216" s="13"/>
      <c r="AE1216" s="13"/>
      <c r="AT1216" s="233" t="s">
        <v>142</v>
      </c>
      <c r="AU1216" s="233" t="s">
        <v>81</v>
      </c>
      <c r="AV1216" s="13" t="s">
        <v>77</v>
      </c>
      <c r="AW1216" s="13" t="s">
        <v>33</v>
      </c>
      <c r="AX1216" s="13" t="s">
        <v>72</v>
      </c>
      <c r="AY1216" s="233" t="s">
        <v>132</v>
      </c>
    </row>
    <row r="1217" s="14" customFormat="1">
      <c r="A1217" s="14"/>
      <c r="B1217" s="234"/>
      <c r="C1217" s="235"/>
      <c r="D1217" s="225" t="s">
        <v>142</v>
      </c>
      <c r="E1217" s="236" t="s">
        <v>19</v>
      </c>
      <c r="F1217" s="237" t="s">
        <v>1178</v>
      </c>
      <c r="G1217" s="235"/>
      <c r="H1217" s="238">
        <v>31.977</v>
      </c>
      <c r="I1217" s="239"/>
      <c r="J1217" s="235"/>
      <c r="K1217" s="235"/>
      <c r="L1217" s="240"/>
      <c r="M1217" s="241"/>
      <c r="N1217" s="242"/>
      <c r="O1217" s="242"/>
      <c r="P1217" s="242"/>
      <c r="Q1217" s="242"/>
      <c r="R1217" s="242"/>
      <c r="S1217" s="242"/>
      <c r="T1217" s="243"/>
      <c r="U1217" s="14"/>
      <c r="V1217" s="14"/>
      <c r="W1217" s="14"/>
      <c r="X1217" s="14"/>
      <c r="Y1217" s="14"/>
      <c r="Z1217" s="14"/>
      <c r="AA1217" s="14"/>
      <c r="AB1217" s="14"/>
      <c r="AC1217" s="14"/>
      <c r="AD1217" s="14"/>
      <c r="AE1217" s="14"/>
      <c r="AT1217" s="244" t="s">
        <v>142</v>
      </c>
      <c r="AU1217" s="244" t="s">
        <v>81</v>
      </c>
      <c r="AV1217" s="14" t="s">
        <v>81</v>
      </c>
      <c r="AW1217" s="14" t="s">
        <v>33</v>
      </c>
      <c r="AX1217" s="14" t="s">
        <v>72</v>
      </c>
      <c r="AY1217" s="244" t="s">
        <v>132</v>
      </c>
    </row>
    <row r="1218" s="13" customFormat="1">
      <c r="A1218" s="13"/>
      <c r="B1218" s="223"/>
      <c r="C1218" s="224"/>
      <c r="D1218" s="225" t="s">
        <v>142</v>
      </c>
      <c r="E1218" s="226" t="s">
        <v>19</v>
      </c>
      <c r="F1218" s="227" t="s">
        <v>269</v>
      </c>
      <c r="G1218" s="224"/>
      <c r="H1218" s="226" t="s">
        <v>19</v>
      </c>
      <c r="I1218" s="228"/>
      <c r="J1218" s="224"/>
      <c r="K1218" s="224"/>
      <c r="L1218" s="229"/>
      <c r="M1218" s="230"/>
      <c r="N1218" s="231"/>
      <c r="O1218" s="231"/>
      <c r="P1218" s="231"/>
      <c r="Q1218" s="231"/>
      <c r="R1218" s="231"/>
      <c r="S1218" s="231"/>
      <c r="T1218" s="232"/>
      <c r="U1218" s="13"/>
      <c r="V1218" s="13"/>
      <c r="W1218" s="13"/>
      <c r="X1218" s="13"/>
      <c r="Y1218" s="13"/>
      <c r="Z1218" s="13"/>
      <c r="AA1218" s="13"/>
      <c r="AB1218" s="13"/>
      <c r="AC1218" s="13"/>
      <c r="AD1218" s="13"/>
      <c r="AE1218" s="13"/>
      <c r="AT1218" s="233" t="s">
        <v>142</v>
      </c>
      <c r="AU1218" s="233" t="s">
        <v>81</v>
      </c>
      <c r="AV1218" s="13" t="s">
        <v>77</v>
      </c>
      <c r="AW1218" s="13" t="s">
        <v>33</v>
      </c>
      <c r="AX1218" s="13" t="s">
        <v>72</v>
      </c>
      <c r="AY1218" s="233" t="s">
        <v>132</v>
      </c>
    </row>
    <row r="1219" s="14" customFormat="1">
      <c r="A1219" s="14"/>
      <c r="B1219" s="234"/>
      <c r="C1219" s="235"/>
      <c r="D1219" s="225" t="s">
        <v>142</v>
      </c>
      <c r="E1219" s="236" t="s">
        <v>19</v>
      </c>
      <c r="F1219" s="237" t="s">
        <v>1179</v>
      </c>
      <c r="G1219" s="235"/>
      <c r="H1219" s="238">
        <v>5.8200000000000003</v>
      </c>
      <c r="I1219" s="239"/>
      <c r="J1219" s="235"/>
      <c r="K1219" s="235"/>
      <c r="L1219" s="240"/>
      <c r="M1219" s="241"/>
      <c r="N1219" s="242"/>
      <c r="O1219" s="242"/>
      <c r="P1219" s="242"/>
      <c r="Q1219" s="242"/>
      <c r="R1219" s="242"/>
      <c r="S1219" s="242"/>
      <c r="T1219" s="243"/>
      <c r="U1219" s="14"/>
      <c r="V1219" s="14"/>
      <c r="W1219" s="14"/>
      <c r="X1219" s="14"/>
      <c r="Y1219" s="14"/>
      <c r="Z1219" s="14"/>
      <c r="AA1219" s="14"/>
      <c r="AB1219" s="14"/>
      <c r="AC1219" s="14"/>
      <c r="AD1219" s="14"/>
      <c r="AE1219" s="14"/>
      <c r="AT1219" s="244" t="s">
        <v>142</v>
      </c>
      <c r="AU1219" s="244" t="s">
        <v>81</v>
      </c>
      <c r="AV1219" s="14" t="s">
        <v>81</v>
      </c>
      <c r="AW1219" s="14" t="s">
        <v>33</v>
      </c>
      <c r="AX1219" s="14" t="s">
        <v>72</v>
      </c>
      <c r="AY1219" s="244" t="s">
        <v>132</v>
      </c>
    </row>
    <row r="1220" s="13" customFormat="1">
      <c r="A1220" s="13"/>
      <c r="B1220" s="223"/>
      <c r="C1220" s="224"/>
      <c r="D1220" s="225" t="s">
        <v>142</v>
      </c>
      <c r="E1220" s="226" t="s">
        <v>19</v>
      </c>
      <c r="F1220" s="227" t="s">
        <v>173</v>
      </c>
      <c r="G1220" s="224"/>
      <c r="H1220" s="226" t="s">
        <v>19</v>
      </c>
      <c r="I1220" s="228"/>
      <c r="J1220" s="224"/>
      <c r="K1220" s="224"/>
      <c r="L1220" s="229"/>
      <c r="M1220" s="230"/>
      <c r="N1220" s="231"/>
      <c r="O1220" s="231"/>
      <c r="P1220" s="231"/>
      <c r="Q1220" s="231"/>
      <c r="R1220" s="231"/>
      <c r="S1220" s="231"/>
      <c r="T1220" s="232"/>
      <c r="U1220" s="13"/>
      <c r="V1220" s="13"/>
      <c r="W1220" s="13"/>
      <c r="X1220" s="13"/>
      <c r="Y1220" s="13"/>
      <c r="Z1220" s="13"/>
      <c r="AA1220" s="13"/>
      <c r="AB1220" s="13"/>
      <c r="AC1220" s="13"/>
      <c r="AD1220" s="13"/>
      <c r="AE1220" s="13"/>
      <c r="AT1220" s="233" t="s">
        <v>142</v>
      </c>
      <c r="AU1220" s="233" t="s">
        <v>81</v>
      </c>
      <c r="AV1220" s="13" t="s">
        <v>77</v>
      </c>
      <c r="AW1220" s="13" t="s">
        <v>33</v>
      </c>
      <c r="AX1220" s="13" t="s">
        <v>72</v>
      </c>
      <c r="AY1220" s="233" t="s">
        <v>132</v>
      </c>
    </row>
    <row r="1221" s="14" customFormat="1">
      <c r="A1221" s="14"/>
      <c r="B1221" s="234"/>
      <c r="C1221" s="235"/>
      <c r="D1221" s="225" t="s">
        <v>142</v>
      </c>
      <c r="E1221" s="236" t="s">
        <v>19</v>
      </c>
      <c r="F1221" s="237" t="s">
        <v>1180</v>
      </c>
      <c r="G1221" s="235"/>
      <c r="H1221" s="238">
        <v>7.8540000000000001</v>
      </c>
      <c r="I1221" s="239"/>
      <c r="J1221" s="235"/>
      <c r="K1221" s="235"/>
      <c r="L1221" s="240"/>
      <c r="M1221" s="241"/>
      <c r="N1221" s="242"/>
      <c r="O1221" s="242"/>
      <c r="P1221" s="242"/>
      <c r="Q1221" s="242"/>
      <c r="R1221" s="242"/>
      <c r="S1221" s="242"/>
      <c r="T1221" s="243"/>
      <c r="U1221" s="14"/>
      <c r="V1221" s="14"/>
      <c r="W1221" s="14"/>
      <c r="X1221" s="14"/>
      <c r="Y1221" s="14"/>
      <c r="Z1221" s="14"/>
      <c r="AA1221" s="14"/>
      <c r="AB1221" s="14"/>
      <c r="AC1221" s="14"/>
      <c r="AD1221" s="14"/>
      <c r="AE1221" s="14"/>
      <c r="AT1221" s="244" t="s">
        <v>142</v>
      </c>
      <c r="AU1221" s="244" t="s">
        <v>81</v>
      </c>
      <c r="AV1221" s="14" t="s">
        <v>81</v>
      </c>
      <c r="AW1221" s="14" t="s">
        <v>33</v>
      </c>
      <c r="AX1221" s="14" t="s">
        <v>72</v>
      </c>
      <c r="AY1221" s="244" t="s">
        <v>132</v>
      </c>
    </row>
    <row r="1222" s="13" customFormat="1">
      <c r="A1222" s="13"/>
      <c r="B1222" s="223"/>
      <c r="C1222" s="224"/>
      <c r="D1222" s="225" t="s">
        <v>142</v>
      </c>
      <c r="E1222" s="226" t="s">
        <v>19</v>
      </c>
      <c r="F1222" s="227" t="s">
        <v>148</v>
      </c>
      <c r="G1222" s="224"/>
      <c r="H1222" s="226" t="s">
        <v>19</v>
      </c>
      <c r="I1222" s="228"/>
      <c r="J1222" s="224"/>
      <c r="K1222" s="224"/>
      <c r="L1222" s="229"/>
      <c r="M1222" s="230"/>
      <c r="N1222" s="231"/>
      <c r="O1222" s="231"/>
      <c r="P1222" s="231"/>
      <c r="Q1222" s="231"/>
      <c r="R1222" s="231"/>
      <c r="S1222" s="231"/>
      <c r="T1222" s="232"/>
      <c r="U1222" s="13"/>
      <c r="V1222" s="13"/>
      <c r="W1222" s="13"/>
      <c r="X1222" s="13"/>
      <c r="Y1222" s="13"/>
      <c r="Z1222" s="13"/>
      <c r="AA1222" s="13"/>
      <c r="AB1222" s="13"/>
      <c r="AC1222" s="13"/>
      <c r="AD1222" s="13"/>
      <c r="AE1222" s="13"/>
      <c r="AT1222" s="233" t="s">
        <v>142</v>
      </c>
      <c r="AU1222" s="233" t="s">
        <v>81</v>
      </c>
      <c r="AV1222" s="13" t="s">
        <v>77</v>
      </c>
      <c r="AW1222" s="13" t="s">
        <v>33</v>
      </c>
      <c r="AX1222" s="13" t="s">
        <v>72</v>
      </c>
      <c r="AY1222" s="233" t="s">
        <v>132</v>
      </c>
    </row>
    <row r="1223" s="14" customFormat="1">
      <c r="A1223" s="14"/>
      <c r="B1223" s="234"/>
      <c r="C1223" s="235"/>
      <c r="D1223" s="225" t="s">
        <v>142</v>
      </c>
      <c r="E1223" s="236" t="s">
        <v>19</v>
      </c>
      <c r="F1223" s="237" t="s">
        <v>1181</v>
      </c>
      <c r="G1223" s="235"/>
      <c r="H1223" s="238">
        <v>11.679</v>
      </c>
      <c r="I1223" s="239"/>
      <c r="J1223" s="235"/>
      <c r="K1223" s="235"/>
      <c r="L1223" s="240"/>
      <c r="M1223" s="241"/>
      <c r="N1223" s="242"/>
      <c r="O1223" s="242"/>
      <c r="P1223" s="242"/>
      <c r="Q1223" s="242"/>
      <c r="R1223" s="242"/>
      <c r="S1223" s="242"/>
      <c r="T1223" s="243"/>
      <c r="U1223" s="14"/>
      <c r="V1223" s="14"/>
      <c r="W1223" s="14"/>
      <c r="X1223" s="14"/>
      <c r="Y1223" s="14"/>
      <c r="Z1223" s="14"/>
      <c r="AA1223" s="14"/>
      <c r="AB1223" s="14"/>
      <c r="AC1223" s="14"/>
      <c r="AD1223" s="14"/>
      <c r="AE1223" s="14"/>
      <c r="AT1223" s="244" t="s">
        <v>142</v>
      </c>
      <c r="AU1223" s="244" t="s">
        <v>81</v>
      </c>
      <c r="AV1223" s="14" t="s">
        <v>81</v>
      </c>
      <c r="AW1223" s="14" t="s">
        <v>33</v>
      </c>
      <c r="AX1223" s="14" t="s">
        <v>72</v>
      </c>
      <c r="AY1223" s="244" t="s">
        <v>132</v>
      </c>
    </row>
    <row r="1224" s="13" customFormat="1">
      <c r="A1224" s="13"/>
      <c r="B1224" s="223"/>
      <c r="C1224" s="224"/>
      <c r="D1224" s="225" t="s">
        <v>142</v>
      </c>
      <c r="E1224" s="226" t="s">
        <v>19</v>
      </c>
      <c r="F1224" s="227" t="s">
        <v>150</v>
      </c>
      <c r="G1224" s="224"/>
      <c r="H1224" s="226" t="s">
        <v>19</v>
      </c>
      <c r="I1224" s="228"/>
      <c r="J1224" s="224"/>
      <c r="K1224" s="224"/>
      <c r="L1224" s="229"/>
      <c r="M1224" s="230"/>
      <c r="N1224" s="231"/>
      <c r="O1224" s="231"/>
      <c r="P1224" s="231"/>
      <c r="Q1224" s="231"/>
      <c r="R1224" s="231"/>
      <c r="S1224" s="231"/>
      <c r="T1224" s="232"/>
      <c r="U1224" s="13"/>
      <c r="V1224" s="13"/>
      <c r="W1224" s="13"/>
      <c r="X1224" s="13"/>
      <c r="Y1224" s="13"/>
      <c r="Z1224" s="13"/>
      <c r="AA1224" s="13"/>
      <c r="AB1224" s="13"/>
      <c r="AC1224" s="13"/>
      <c r="AD1224" s="13"/>
      <c r="AE1224" s="13"/>
      <c r="AT1224" s="233" t="s">
        <v>142</v>
      </c>
      <c r="AU1224" s="233" t="s">
        <v>81</v>
      </c>
      <c r="AV1224" s="13" t="s">
        <v>77</v>
      </c>
      <c r="AW1224" s="13" t="s">
        <v>33</v>
      </c>
      <c r="AX1224" s="13" t="s">
        <v>72</v>
      </c>
      <c r="AY1224" s="233" t="s">
        <v>132</v>
      </c>
    </row>
    <row r="1225" s="14" customFormat="1">
      <c r="A1225" s="14"/>
      <c r="B1225" s="234"/>
      <c r="C1225" s="235"/>
      <c r="D1225" s="225" t="s">
        <v>142</v>
      </c>
      <c r="E1225" s="236" t="s">
        <v>19</v>
      </c>
      <c r="F1225" s="237" t="s">
        <v>1182</v>
      </c>
      <c r="G1225" s="235"/>
      <c r="H1225" s="238">
        <v>8.6639999999999997</v>
      </c>
      <c r="I1225" s="239"/>
      <c r="J1225" s="235"/>
      <c r="K1225" s="235"/>
      <c r="L1225" s="240"/>
      <c r="M1225" s="241"/>
      <c r="N1225" s="242"/>
      <c r="O1225" s="242"/>
      <c r="P1225" s="242"/>
      <c r="Q1225" s="242"/>
      <c r="R1225" s="242"/>
      <c r="S1225" s="242"/>
      <c r="T1225" s="243"/>
      <c r="U1225" s="14"/>
      <c r="V1225" s="14"/>
      <c r="W1225" s="14"/>
      <c r="X1225" s="14"/>
      <c r="Y1225" s="14"/>
      <c r="Z1225" s="14"/>
      <c r="AA1225" s="14"/>
      <c r="AB1225" s="14"/>
      <c r="AC1225" s="14"/>
      <c r="AD1225" s="14"/>
      <c r="AE1225" s="14"/>
      <c r="AT1225" s="244" t="s">
        <v>142</v>
      </c>
      <c r="AU1225" s="244" t="s">
        <v>81</v>
      </c>
      <c r="AV1225" s="14" t="s">
        <v>81</v>
      </c>
      <c r="AW1225" s="14" t="s">
        <v>33</v>
      </c>
      <c r="AX1225" s="14" t="s">
        <v>72</v>
      </c>
      <c r="AY1225" s="244" t="s">
        <v>132</v>
      </c>
    </row>
    <row r="1226" s="13" customFormat="1">
      <c r="A1226" s="13"/>
      <c r="B1226" s="223"/>
      <c r="C1226" s="224"/>
      <c r="D1226" s="225" t="s">
        <v>142</v>
      </c>
      <c r="E1226" s="226" t="s">
        <v>19</v>
      </c>
      <c r="F1226" s="227" t="s">
        <v>179</v>
      </c>
      <c r="G1226" s="224"/>
      <c r="H1226" s="226" t="s">
        <v>19</v>
      </c>
      <c r="I1226" s="228"/>
      <c r="J1226" s="224"/>
      <c r="K1226" s="224"/>
      <c r="L1226" s="229"/>
      <c r="M1226" s="230"/>
      <c r="N1226" s="231"/>
      <c r="O1226" s="231"/>
      <c r="P1226" s="231"/>
      <c r="Q1226" s="231"/>
      <c r="R1226" s="231"/>
      <c r="S1226" s="231"/>
      <c r="T1226" s="232"/>
      <c r="U1226" s="13"/>
      <c r="V1226" s="13"/>
      <c r="W1226" s="13"/>
      <c r="X1226" s="13"/>
      <c r="Y1226" s="13"/>
      <c r="Z1226" s="13"/>
      <c r="AA1226" s="13"/>
      <c r="AB1226" s="13"/>
      <c r="AC1226" s="13"/>
      <c r="AD1226" s="13"/>
      <c r="AE1226" s="13"/>
      <c r="AT1226" s="233" t="s">
        <v>142</v>
      </c>
      <c r="AU1226" s="233" t="s">
        <v>81</v>
      </c>
      <c r="AV1226" s="13" t="s">
        <v>77</v>
      </c>
      <c r="AW1226" s="13" t="s">
        <v>33</v>
      </c>
      <c r="AX1226" s="13" t="s">
        <v>72</v>
      </c>
      <c r="AY1226" s="233" t="s">
        <v>132</v>
      </c>
    </row>
    <row r="1227" s="14" customFormat="1">
      <c r="A1227" s="14"/>
      <c r="B1227" s="234"/>
      <c r="C1227" s="235"/>
      <c r="D1227" s="225" t="s">
        <v>142</v>
      </c>
      <c r="E1227" s="236" t="s">
        <v>19</v>
      </c>
      <c r="F1227" s="237" t="s">
        <v>1183</v>
      </c>
      <c r="G1227" s="235"/>
      <c r="H1227" s="238">
        <v>6.8789999999999996</v>
      </c>
      <c r="I1227" s="239"/>
      <c r="J1227" s="235"/>
      <c r="K1227" s="235"/>
      <c r="L1227" s="240"/>
      <c r="M1227" s="241"/>
      <c r="N1227" s="242"/>
      <c r="O1227" s="242"/>
      <c r="P1227" s="242"/>
      <c r="Q1227" s="242"/>
      <c r="R1227" s="242"/>
      <c r="S1227" s="242"/>
      <c r="T1227" s="243"/>
      <c r="U1227" s="14"/>
      <c r="V1227" s="14"/>
      <c r="W1227" s="14"/>
      <c r="X1227" s="14"/>
      <c r="Y1227" s="14"/>
      <c r="Z1227" s="14"/>
      <c r="AA1227" s="14"/>
      <c r="AB1227" s="14"/>
      <c r="AC1227" s="14"/>
      <c r="AD1227" s="14"/>
      <c r="AE1227" s="14"/>
      <c r="AT1227" s="244" t="s">
        <v>142</v>
      </c>
      <c r="AU1227" s="244" t="s">
        <v>81</v>
      </c>
      <c r="AV1227" s="14" t="s">
        <v>81</v>
      </c>
      <c r="AW1227" s="14" t="s">
        <v>33</v>
      </c>
      <c r="AX1227" s="14" t="s">
        <v>72</v>
      </c>
      <c r="AY1227" s="244" t="s">
        <v>132</v>
      </c>
    </row>
    <row r="1228" s="13" customFormat="1">
      <c r="A1228" s="13"/>
      <c r="B1228" s="223"/>
      <c r="C1228" s="224"/>
      <c r="D1228" s="225" t="s">
        <v>142</v>
      </c>
      <c r="E1228" s="226" t="s">
        <v>19</v>
      </c>
      <c r="F1228" s="227" t="s">
        <v>160</v>
      </c>
      <c r="G1228" s="224"/>
      <c r="H1228" s="226" t="s">
        <v>19</v>
      </c>
      <c r="I1228" s="228"/>
      <c r="J1228" s="224"/>
      <c r="K1228" s="224"/>
      <c r="L1228" s="229"/>
      <c r="M1228" s="230"/>
      <c r="N1228" s="231"/>
      <c r="O1228" s="231"/>
      <c r="P1228" s="231"/>
      <c r="Q1228" s="231"/>
      <c r="R1228" s="231"/>
      <c r="S1228" s="231"/>
      <c r="T1228" s="232"/>
      <c r="U1228" s="13"/>
      <c r="V1228" s="13"/>
      <c r="W1228" s="13"/>
      <c r="X1228" s="13"/>
      <c r="Y1228" s="13"/>
      <c r="Z1228" s="13"/>
      <c r="AA1228" s="13"/>
      <c r="AB1228" s="13"/>
      <c r="AC1228" s="13"/>
      <c r="AD1228" s="13"/>
      <c r="AE1228" s="13"/>
      <c r="AT1228" s="233" t="s">
        <v>142</v>
      </c>
      <c r="AU1228" s="233" t="s">
        <v>81</v>
      </c>
      <c r="AV1228" s="13" t="s">
        <v>77</v>
      </c>
      <c r="AW1228" s="13" t="s">
        <v>33</v>
      </c>
      <c r="AX1228" s="13" t="s">
        <v>72</v>
      </c>
      <c r="AY1228" s="233" t="s">
        <v>132</v>
      </c>
    </row>
    <row r="1229" s="14" customFormat="1">
      <c r="A1229" s="14"/>
      <c r="B1229" s="234"/>
      <c r="C1229" s="235"/>
      <c r="D1229" s="225" t="s">
        <v>142</v>
      </c>
      <c r="E1229" s="236" t="s">
        <v>19</v>
      </c>
      <c r="F1229" s="237" t="s">
        <v>281</v>
      </c>
      <c r="G1229" s="235"/>
      <c r="H1229" s="238">
        <v>34.395000000000003</v>
      </c>
      <c r="I1229" s="239"/>
      <c r="J1229" s="235"/>
      <c r="K1229" s="235"/>
      <c r="L1229" s="240"/>
      <c r="M1229" s="241"/>
      <c r="N1229" s="242"/>
      <c r="O1229" s="242"/>
      <c r="P1229" s="242"/>
      <c r="Q1229" s="242"/>
      <c r="R1229" s="242"/>
      <c r="S1229" s="242"/>
      <c r="T1229" s="243"/>
      <c r="U1229" s="14"/>
      <c r="V1229" s="14"/>
      <c r="W1229" s="14"/>
      <c r="X1229" s="14"/>
      <c r="Y1229" s="14"/>
      <c r="Z1229" s="14"/>
      <c r="AA1229" s="14"/>
      <c r="AB1229" s="14"/>
      <c r="AC1229" s="14"/>
      <c r="AD1229" s="14"/>
      <c r="AE1229" s="14"/>
      <c r="AT1229" s="244" t="s">
        <v>142</v>
      </c>
      <c r="AU1229" s="244" t="s">
        <v>81</v>
      </c>
      <c r="AV1229" s="14" t="s">
        <v>81</v>
      </c>
      <c r="AW1229" s="14" t="s">
        <v>33</v>
      </c>
      <c r="AX1229" s="14" t="s">
        <v>72</v>
      </c>
      <c r="AY1229" s="244" t="s">
        <v>132</v>
      </c>
    </row>
    <row r="1230" s="14" customFormat="1">
      <c r="A1230" s="14"/>
      <c r="B1230" s="234"/>
      <c r="C1230" s="235"/>
      <c r="D1230" s="225" t="s">
        <v>142</v>
      </c>
      <c r="E1230" s="236" t="s">
        <v>19</v>
      </c>
      <c r="F1230" s="237" t="s">
        <v>279</v>
      </c>
      <c r="G1230" s="235"/>
      <c r="H1230" s="238">
        <v>-5.8799999999999999</v>
      </c>
      <c r="I1230" s="239"/>
      <c r="J1230" s="235"/>
      <c r="K1230" s="235"/>
      <c r="L1230" s="240"/>
      <c r="M1230" s="241"/>
      <c r="N1230" s="242"/>
      <c r="O1230" s="242"/>
      <c r="P1230" s="242"/>
      <c r="Q1230" s="242"/>
      <c r="R1230" s="242"/>
      <c r="S1230" s="242"/>
      <c r="T1230" s="243"/>
      <c r="U1230" s="14"/>
      <c r="V1230" s="14"/>
      <c r="W1230" s="14"/>
      <c r="X1230" s="14"/>
      <c r="Y1230" s="14"/>
      <c r="Z1230" s="14"/>
      <c r="AA1230" s="14"/>
      <c r="AB1230" s="14"/>
      <c r="AC1230" s="14"/>
      <c r="AD1230" s="14"/>
      <c r="AE1230" s="14"/>
      <c r="AT1230" s="244" t="s">
        <v>142</v>
      </c>
      <c r="AU1230" s="244" t="s">
        <v>81</v>
      </c>
      <c r="AV1230" s="14" t="s">
        <v>81</v>
      </c>
      <c r="AW1230" s="14" t="s">
        <v>33</v>
      </c>
      <c r="AX1230" s="14" t="s">
        <v>72</v>
      </c>
      <c r="AY1230" s="244" t="s">
        <v>132</v>
      </c>
    </row>
    <row r="1231" s="14" customFormat="1">
      <c r="A1231" s="14"/>
      <c r="B1231" s="234"/>
      <c r="C1231" s="235"/>
      <c r="D1231" s="225" t="s">
        <v>142</v>
      </c>
      <c r="E1231" s="236" t="s">
        <v>19</v>
      </c>
      <c r="F1231" s="237" t="s">
        <v>282</v>
      </c>
      <c r="G1231" s="235"/>
      <c r="H1231" s="238">
        <v>3.1600000000000001</v>
      </c>
      <c r="I1231" s="239"/>
      <c r="J1231" s="235"/>
      <c r="K1231" s="235"/>
      <c r="L1231" s="240"/>
      <c r="M1231" s="241"/>
      <c r="N1231" s="242"/>
      <c r="O1231" s="242"/>
      <c r="P1231" s="242"/>
      <c r="Q1231" s="242"/>
      <c r="R1231" s="242"/>
      <c r="S1231" s="242"/>
      <c r="T1231" s="243"/>
      <c r="U1231" s="14"/>
      <c r="V1231" s="14"/>
      <c r="W1231" s="14"/>
      <c r="X1231" s="14"/>
      <c r="Y1231" s="14"/>
      <c r="Z1231" s="14"/>
      <c r="AA1231" s="14"/>
      <c r="AB1231" s="14"/>
      <c r="AC1231" s="14"/>
      <c r="AD1231" s="14"/>
      <c r="AE1231" s="14"/>
      <c r="AT1231" s="244" t="s">
        <v>142</v>
      </c>
      <c r="AU1231" s="244" t="s">
        <v>81</v>
      </c>
      <c r="AV1231" s="14" t="s">
        <v>81</v>
      </c>
      <c r="AW1231" s="14" t="s">
        <v>33</v>
      </c>
      <c r="AX1231" s="14" t="s">
        <v>72</v>
      </c>
      <c r="AY1231" s="244" t="s">
        <v>132</v>
      </c>
    </row>
    <row r="1232" s="13" customFormat="1">
      <c r="A1232" s="13"/>
      <c r="B1232" s="223"/>
      <c r="C1232" s="224"/>
      <c r="D1232" s="225" t="s">
        <v>142</v>
      </c>
      <c r="E1232" s="226" t="s">
        <v>19</v>
      </c>
      <c r="F1232" s="227" t="s">
        <v>325</v>
      </c>
      <c r="G1232" s="224"/>
      <c r="H1232" s="226" t="s">
        <v>19</v>
      </c>
      <c r="I1232" s="228"/>
      <c r="J1232" s="224"/>
      <c r="K1232" s="224"/>
      <c r="L1232" s="229"/>
      <c r="M1232" s="230"/>
      <c r="N1232" s="231"/>
      <c r="O1232" s="231"/>
      <c r="P1232" s="231"/>
      <c r="Q1232" s="231"/>
      <c r="R1232" s="231"/>
      <c r="S1232" s="231"/>
      <c r="T1232" s="232"/>
      <c r="U1232" s="13"/>
      <c r="V1232" s="13"/>
      <c r="W1232" s="13"/>
      <c r="X1232" s="13"/>
      <c r="Y1232" s="13"/>
      <c r="Z1232" s="13"/>
      <c r="AA1232" s="13"/>
      <c r="AB1232" s="13"/>
      <c r="AC1232" s="13"/>
      <c r="AD1232" s="13"/>
      <c r="AE1232" s="13"/>
      <c r="AT1232" s="233" t="s">
        <v>142</v>
      </c>
      <c r="AU1232" s="233" t="s">
        <v>81</v>
      </c>
      <c r="AV1232" s="13" t="s">
        <v>77</v>
      </c>
      <c r="AW1232" s="13" t="s">
        <v>33</v>
      </c>
      <c r="AX1232" s="13" t="s">
        <v>72</v>
      </c>
      <c r="AY1232" s="233" t="s">
        <v>132</v>
      </c>
    </row>
    <row r="1233" s="14" customFormat="1">
      <c r="A1233" s="14"/>
      <c r="B1233" s="234"/>
      <c r="C1233" s="235"/>
      <c r="D1233" s="225" t="s">
        <v>142</v>
      </c>
      <c r="E1233" s="236" t="s">
        <v>19</v>
      </c>
      <c r="F1233" s="237" t="s">
        <v>1184</v>
      </c>
      <c r="G1233" s="235"/>
      <c r="H1233" s="238">
        <v>1.6499999999999999</v>
      </c>
      <c r="I1233" s="239"/>
      <c r="J1233" s="235"/>
      <c r="K1233" s="235"/>
      <c r="L1233" s="240"/>
      <c r="M1233" s="241"/>
      <c r="N1233" s="242"/>
      <c r="O1233" s="242"/>
      <c r="P1233" s="242"/>
      <c r="Q1233" s="242"/>
      <c r="R1233" s="242"/>
      <c r="S1233" s="242"/>
      <c r="T1233" s="243"/>
      <c r="U1233" s="14"/>
      <c r="V1233" s="14"/>
      <c r="W1233" s="14"/>
      <c r="X1233" s="14"/>
      <c r="Y1233" s="14"/>
      <c r="Z1233" s="14"/>
      <c r="AA1233" s="14"/>
      <c r="AB1233" s="14"/>
      <c r="AC1233" s="14"/>
      <c r="AD1233" s="14"/>
      <c r="AE1233" s="14"/>
      <c r="AT1233" s="244" t="s">
        <v>142</v>
      </c>
      <c r="AU1233" s="244" t="s">
        <v>81</v>
      </c>
      <c r="AV1233" s="14" t="s">
        <v>81</v>
      </c>
      <c r="AW1233" s="14" t="s">
        <v>33</v>
      </c>
      <c r="AX1233" s="14" t="s">
        <v>72</v>
      </c>
      <c r="AY1233" s="244" t="s">
        <v>132</v>
      </c>
    </row>
    <row r="1234" s="16" customFormat="1">
      <c r="A1234" s="16"/>
      <c r="B1234" s="256"/>
      <c r="C1234" s="257"/>
      <c r="D1234" s="225" t="s">
        <v>142</v>
      </c>
      <c r="E1234" s="258" t="s">
        <v>19</v>
      </c>
      <c r="F1234" s="259" t="s">
        <v>286</v>
      </c>
      <c r="G1234" s="257"/>
      <c r="H1234" s="260">
        <v>106.19799999999999</v>
      </c>
      <c r="I1234" s="261"/>
      <c r="J1234" s="257"/>
      <c r="K1234" s="257"/>
      <c r="L1234" s="262"/>
      <c r="M1234" s="263"/>
      <c r="N1234" s="264"/>
      <c r="O1234" s="264"/>
      <c r="P1234" s="264"/>
      <c r="Q1234" s="264"/>
      <c r="R1234" s="264"/>
      <c r="S1234" s="264"/>
      <c r="T1234" s="265"/>
      <c r="U1234" s="16"/>
      <c r="V1234" s="16"/>
      <c r="W1234" s="16"/>
      <c r="X1234" s="16"/>
      <c r="Y1234" s="16"/>
      <c r="Z1234" s="16"/>
      <c r="AA1234" s="16"/>
      <c r="AB1234" s="16"/>
      <c r="AC1234" s="16"/>
      <c r="AD1234" s="16"/>
      <c r="AE1234" s="16"/>
      <c r="AT1234" s="266" t="s">
        <v>142</v>
      </c>
      <c r="AU1234" s="266" t="s">
        <v>81</v>
      </c>
      <c r="AV1234" s="16" t="s">
        <v>84</v>
      </c>
      <c r="AW1234" s="16" t="s">
        <v>33</v>
      </c>
      <c r="AX1234" s="16" t="s">
        <v>72</v>
      </c>
      <c r="AY1234" s="266" t="s">
        <v>132</v>
      </c>
    </row>
    <row r="1235" s="13" customFormat="1">
      <c r="A1235" s="13"/>
      <c r="B1235" s="223"/>
      <c r="C1235" s="224"/>
      <c r="D1235" s="225" t="s">
        <v>142</v>
      </c>
      <c r="E1235" s="226" t="s">
        <v>19</v>
      </c>
      <c r="F1235" s="227" t="s">
        <v>143</v>
      </c>
      <c r="G1235" s="224"/>
      <c r="H1235" s="226" t="s">
        <v>19</v>
      </c>
      <c r="I1235" s="228"/>
      <c r="J1235" s="224"/>
      <c r="K1235" s="224"/>
      <c r="L1235" s="229"/>
      <c r="M1235" s="230"/>
      <c r="N1235" s="231"/>
      <c r="O1235" s="231"/>
      <c r="P1235" s="231"/>
      <c r="Q1235" s="231"/>
      <c r="R1235" s="231"/>
      <c r="S1235" s="231"/>
      <c r="T1235" s="232"/>
      <c r="U1235" s="13"/>
      <c r="V1235" s="13"/>
      <c r="W1235" s="13"/>
      <c r="X1235" s="13"/>
      <c r="Y1235" s="13"/>
      <c r="Z1235" s="13"/>
      <c r="AA1235" s="13"/>
      <c r="AB1235" s="13"/>
      <c r="AC1235" s="13"/>
      <c r="AD1235" s="13"/>
      <c r="AE1235" s="13"/>
      <c r="AT1235" s="233" t="s">
        <v>142</v>
      </c>
      <c r="AU1235" s="233" t="s">
        <v>81</v>
      </c>
      <c r="AV1235" s="13" t="s">
        <v>77</v>
      </c>
      <c r="AW1235" s="13" t="s">
        <v>33</v>
      </c>
      <c r="AX1235" s="13" t="s">
        <v>72</v>
      </c>
      <c r="AY1235" s="233" t="s">
        <v>132</v>
      </c>
    </row>
    <row r="1236" s="13" customFormat="1">
      <c r="A1236" s="13"/>
      <c r="B1236" s="223"/>
      <c r="C1236" s="224"/>
      <c r="D1236" s="225" t="s">
        <v>142</v>
      </c>
      <c r="E1236" s="226" t="s">
        <v>19</v>
      </c>
      <c r="F1236" s="227" t="s">
        <v>165</v>
      </c>
      <c r="G1236" s="224"/>
      <c r="H1236" s="226" t="s">
        <v>19</v>
      </c>
      <c r="I1236" s="228"/>
      <c r="J1236" s="224"/>
      <c r="K1236" s="224"/>
      <c r="L1236" s="229"/>
      <c r="M1236" s="230"/>
      <c r="N1236" s="231"/>
      <c r="O1236" s="231"/>
      <c r="P1236" s="231"/>
      <c r="Q1236" s="231"/>
      <c r="R1236" s="231"/>
      <c r="S1236" s="231"/>
      <c r="T1236" s="232"/>
      <c r="U1236" s="13"/>
      <c r="V1236" s="13"/>
      <c r="W1236" s="13"/>
      <c r="X1236" s="13"/>
      <c r="Y1236" s="13"/>
      <c r="Z1236" s="13"/>
      <c r="AA1236" s="13"/>
      <c r="AB1236" s="13"/>
      <c r="AC1236" s="13"/>
      <c r="AD1236" s="13"/>
      <c r="AE1236" s="13"/>
      <c r="AT1236" s="233" t="s">
        <v>142</v>
      </c>
      <c r="AU1236" s="233" t="s">
        <v>81</v>
      </c>
      <c r="AV1236" s="13" t="s">
        <v>77</v>
      </c>
      <c r="AW1236" s="13" t="s">
        <v>33</v>
      </c>
      <c r="AX1236" s="13" t="s">
        <v>72</v>
      </c>
      <c r="AY1236" s="233" t="s">
        <v>132</v>
      </c>
    </row>
    <row r="1237" s="14" customFormat="1">
      <c r="A1237" s="14"/>
      <c r="B1237" s="234"/>
      <c r="C1237" s="235"/>
      <c r="D1237" s="225" t="s">
        <v>142</v>
      </c>
      <c r="E1237" s="236" t="s">
        <v>19</v>
      </c>
      <c r="F1237" s="237" t="s">
        <v>1165</v>
      </c>
      <c r="G1237" s="235"/>
      <c r="H1237" s="238">
        <v>0.79100000000000004</v>
      </c>
      <c r="I1237" s="239"/>
      <c r="J1237" s="235"/>
      <c r="K1237" s="235"/>
      <c r="L1237" s="240"/>
      <c r="M1237" s="241"/>
      <c r="N1237" s="242"/>
      <c r="O1237" s="242"/>
      <c r="P1237" s="242"/>
      <c r="Q1237" s="242"/>
      <c r="R1237" s="242"/>
      <c r="S1237" s="242"/>
      <c r="T1237" s="243"/>
      <c r="U1237" s="14"/>
      <c r="V1237" s="14"/>
      <c r="W1237" s="14"/>
      <c r="X1237" s="14"/>
      <c r="Y1237" s="14"/>
      <c r="Z1237" s="14"/>
      <c r="AA1237" s="14"/>
      <c r="AB1237" s="14"/>
      <c r="AC1237" s="14"/>
      <c r="AD1237" s="14"/>
      <c r="AE1237" s="14"/>
      <c r="AT1237" s="244" t="s">
        <v>142</v>
      </c>
      <c r="AU1237" s="244" t="s">
        <v>81</v>
      </c>
      <c r="AV1237" s="14" t="s">
        <v>81</v>
      </c>
      <c r="AW1237" s="14" t="s">
        <v>33</v>
      </c>
      <c r="AX1237" s="14" t="s">
        <v>72</v>
      </c>
      <c r="AY1237" s="244" t="s">
        <v>132</v>
      </c>
    </row>
    <row r="1238" s="13" customFormat="1">
      <c r="A1238" s="13"/>
      <c r="B1238" s="223"/>
      <c r="C1238" s="224"/>
      <c r="D1238" s="225" t="s">
        <v>142</v>
      </c>
      <c r="E1238" s="226" t="s">
        <v>19</v>
      </c>
      <c r="F1238" s="227" t="s">
        <v>167</v>
      </c>
      <c r="G1238" s="224"/>
      <c r="H1238" s="226" t="s">
        <v>19</v>
      </c>
      <c r="I1238" s="228"/>
      <c r="J1238" s="224"/>
      <c r="K1238" s="224"/>
      <c r="L1238" s="229"/>
      <c r="M1238" s="230"/>
      <c r="N1238" s="231"/>
      <c r="O1238" s="231"/>
      <c r="P1238" s="231"/>
      <c r="Q1238" s="231"/>
      <c r="R1238" s="231"/>
      <c r="S1238" s="231"/>
      <c r="T1238" s="232"/>
      <c r="U1238" s="13"/>
      <c r="V1238" s="13"/>
      <c r="W1238" s="13"/>
      <c r="X1238" s="13"/>
      <c r="Y1238" s="13"/>
      <c r="Z1238" s="13"/>
      <c r="AA1238" s="13"/>
      <c r="AB1238" s="13"/>
      <c r="AC1238" s="13"/>
      <c r="AD1238" s="13"/>
      <c r="AE1238" s="13"/>
      <c r="AT1238" s="233" t="s">
        <v>142</v>
      </c>
      <c r="AU1238" s="233" t="s">
        <v>81</v>
      </c>
      <c r="AV1238" s="13" t="s">
        <v>77</v>
      </c>
      <c r="AW1238" s="13" t="s">
        <v>33</v>
      </c>
      <c r="AX1238" s="13" t="s">
        <v>72</v>
      </c>
      <c r="AY1238" s="233" t="s">
        <v>132</v>
      </c>
    </row>
    <row r="1239" s="14" customFormat="1">
      <c r="A1239" s="14"/>
      <c r="B1239" s="234"/>
      <c r="C1239" s="235"/>
      <c r="D1239" s="225" t="s">
        <v>142</v>
      </c>
      <c r="E1239" s="236" t="s">
        <v>19</v>
      </c>
      <c r="F1239" s="237" t="s">
        <v>1166</v>
      </c>
      <c r="G1239" s="235"/>
      <c r="H1239" s="238">
        <v>0.27800000000000002</v>
      </c>
      <c r="I1239" s="239"/>
      <c r="J1239" s="235"/>
      <c r="K1239" s="235"/>
      <c r="L1239" s="240"/>
      <c r="M1239" s="241"/>
      <c r="N1239" s="242"/>
      <c r="O1239" s="242"/>
      <c r="P1239" s="242"/>
      <c r="Q1239" s="242"/>
      <c r="R1239" s="242"/>
      <c r="S1239" s="242"/>
      <c r="T1239" s="243"/>
      <c r="U1239" s="14"/>
      <c r="V1239" s="14"/>
      <c r="W1239" s="14"/>
      <c r="X1239" s="14"/>
      <c r="Y1239" s="14"/>
      <c r="Z1239" s="14"/>
      <c r="AA1239" s="14"/>
      <c r="AB1239" s="14"/>
      <c r="AC1239" s="14"/>
      <c r="AD1239" s="14"/>
      <c r="AE1239" s="14"/>
      <c r="AT1239" s="244" t="s">
        <v>142</v>
      </c>
      <c r="AU1239" s="244" t="s">
        <v>81</v>
      </c>
      <c r="AV1239" s="14" t="s">
        <v>81</v>
      </c>
      <c r="AW1239" s="14" t="s">
        <v>33</v>
      </c>
      <c r="AX1239" s="14" t="s">
        <v>72</v>
      </c>
      <c r="AY1239" s="244" t="s">
        <v>132</v>
      </c>
    </row>
    <row r="1240" s="13" customFormat="1">
      <c r="A1240" s="13"/>
      <c r="B1240" s="223"/>
      <c r="C1240" s="224"/>
      <c r="D1240" s="225" t="s">
        <v>142</v>
      </c>
      <c r="E1240" s="226" t="s">
        <v>19</v>
      </c>
      <c r="F1240" s="227" t="s">
        <v>144</v>
      </c>
      <c r="G1240" s="224"/>
      <c r="H1240" s="226" t="s">
        <v>19</v>
      </c>
      <c r="I1240" s="228"/>
      <c r="J1240" s="224"/>
      <c r="K1240" s="224"/>
      <c r="L1240" s="229"/>
      <c r="M1240" s="230"/>
      <c r="N1240" s="231"/>
      <c r="O1240" s="231"/>
      <c r="P1240" s="231"/>
      <c r="Q1240" s="231"/>
      <c r="R1240" s="231"/>
      <c r="S1240" s="231"/>
      <c r="T1240" s="232"/>
      <c r="U1240" s="13"/>
      <c r="V1240" s="13"/>
      <c r="W1240" s="13"/>
      <c r="X1240" s="13"/>
      <c r="Y1240" s="13"/>
      <c r="Z1240" s="13"/>
      <c r="AA1240" s="13"/>
      <c r="AB1240" s="13"/>
      <c r="AC1240" s="13"/>
      <c r="AD1240" s="13"/>
      <c r="AE1240" s="13"/>
      <c r="AT1240" s="233" t="s">
        <v>142</v>
      </c>
      <c r="AU1240" s="233" t="s">
        <v>81</v>
      </c>
      <c r="AV1240" s="13" t="s">
        <v>77</v>
      </c>
      <c r="AW1240" s="13" t="s">
        <v>33</v>
      </c>
      <c r="AX1240" s="13" t="s">
        <v>72</v>
      </c>
      <c r="AY1240" s="233" t="s">
        <v>132</v>
      </c>
    </row>
    <row r="1241" s="14" customFormat="1">
      <c r="A1241" s="14"/>
      <c r="B1241" s="234"/>
      <c r="C1241" s="235"/>
      <c r="D1241" s="225" t="s">
        <v>142</v>
      </c>
      <c r="E1241" s="236" t="s">
        <v>19</v>
      </c>
      <c r="F1241" s="237" t="s">
        <v>1185</v>
      </c>
      <c r="G1241" s="235"/>
      <c r="H1241" s="238">
        <v>7.7939999999999996</v>
      </c>
      <c r="I1241" s="239"/>
      <c r="J1241" s="235"/>
      <c r="K1241" s="235"/>
      <c r="L1241" s="240"/>
      <c r="M1241" s="241"/>
      <c r="N1241" s="242"/>
      <c r="O1241" s="242"/>
      <c r="P1241" s="242"/>
      <c r="Q1241" s="242"/>
      <c r="R1241" s="242"/>
      <c r="S1241" s="242"/>
      <c r="T1241" s="243"/>
      <c r="U1241" s="14"/>
      <c r="V1241" s="14"/>
      <c r="W1241" s="14"/>
      <c r="X1241" s="14"/>
      <c r="Y1241" s="14"/>
      <c r="Z1241" s="14"/>
      <c r="AA1241" s="14"/>
      <c r="AB1241" s="14"/>
      <c r="AC1241" s="14"/>
      <c r="AD1241" s="14"/>
      <c r="AE1241" s="14"/>
      <c r="AT1241" s="244" t="s">
        <v>142</v>
      </c>
      <c r="AU1241" s="244" t="s">
        <v>81</v>
      </c>
      <c r="AV1241" s="14" t="s">
        <v>81</v>
      </c>
      <c r="AW1241" s="14" t="s">
        <v>33</v>
      </c>
      <c r="AX1241" s="14" t="s">
        <v>72</v>
      </c>
      <c r="AY1241" s="244" t="s">
        <v>132</v>
      </c>
    </row>
    <row r="1242" s="14" customFormat="1">
      <c r="A1242" s="14"/>
      <c r="B1242" s="234"/>
      <c r="C1242" s="235"/>
      <c r="D1242" s="225" t="s">
        <v>142</v>
      </c>
      <c r="E1242" s="236" t="s">
        <v>19</v>
      </c>
      <c r="F1242" s="237" t="s">
        <v>1071</v>
      </c>
      <c r="G1242" s="235"/>
      <c r="H1242" s="238">
        <v>2.1360000000000001</v>
      </c>
      <c r="I1242" s="239"/>
      <c r="J1242" s="235"/>
      <c r="K1242" s="235"/>
      <c r="L1242" s="240"/>
      <c r="M1242" s="241"/>
      <c r="N1242" s="242"/>
      <c r="O1242" s="242"/>
      <c r="P1242" s="242"/>
      <c r="Q1242" s="242"/>
      <c r="R1242" s="242"/>
      <c r="S1242" s="242"/>
      <c r="T1242" s="243"/>
      <c r="U1242" s="14"/>
      <c r="V1242" s="14"/>
      <c r="W1242" s="14"/>
      <c r="X1242" s="14"/>
      <c r="Y1242" s="14"/>
      <c r="Z1242" s="14"/>
      <c r="AA1242" s="14"/>
      <c r="AB1242" s="14"/>
      <c r="AC1242" s="14"/>
      <c r="AD1242" s="14"/>
      <c r="AE1242" s="14"/>
      <c r="AT1242" s="244" t="s">
        <v>142</v>
      </c>
      <c r="AU1242" s="244" t="s">
        <v>81</v>
      </c>
      <c r="AV1242" s="14" t="s">
        <v>81</v>
      </c>
      <c r="AW1242" s="14" t="s">
        <v>33</v>
      </c>
      <c r="AX1242" s="14" t="s">
        <v>72</v>
      </c>
      <c r="AY1242" s="244" t="s">
        <v>132</v>
      </c>
    </row>
    <row r="1243" s="14" customFormat="1">
      <c r="A1243" s="14"/>
      <c r="B1243" s="234"/>
      <c r="C1243" s="235"/>
      <c r="D1243" s="225" t="s">
        <v>142</v>
      </c>
      <c r="E1243" s="236" t="s">
        <v>19</v>
      </c>
      <c r="F1243" s="237" t="s">
        <v>1072</v>
      </c>
      <c r="G1243" s="235"/>
      <c r="H1243" s="238">
        <v>2.8199999999999998</v>
      </c>
      <c r="I1243" s="239"/>
      <c r="J1243" s="235"/>
      <c r="K1243" s="235"/>
      <c r="L1243" s="240"/>
      <c r="M1243" s="241"/>
      <c r="N1243" s="242"/>
      <c r="O1243" s="242"/>
      <c r="P1243" s="242"/>
      <c r="Q1243" s="242"/>
      <c r="R1243" s="242"/>
      <c r="S1243" s="242"/>
      <c r="T1243" s="243"/>
      <c r="U1243" s="14"/>
      <c r="V1243" s="14"/>
      <c r="W1243" s="14"/>
      <c r="X1243" s="14"/>
      <c r="Y1243" s="14"/>
      <c r="Z1243" s="14"/>
      <c r="AA1243" s="14"/>
      <c r="AB1243" s="14"/>
      <c r="AC1243" s="14"/>
      <c r="AD1243" s="14"/>
      <c r="AE1243" s="14"/>
      <c r="AT1243" s="244" t="s">
        <v>142</v>
      </c>
      <c r="AU1243" s="244" t="s">
        <v>81</v>
      </c>
      <c r="AV1243" s="14" t="s">
        <v>81</v>
      </c>
      <c r="AW1243" s="14" t="s">
        <v>33</v>
      </c>
      <c r="AX1243" s="14" t="s">
        <v>72</v>
      </c>
      <c r="AY1243" s="244" t="s">
        <v>132</v>
      </c>
    </row>
    <row r="1244" s="14" customFormat="1">
      <c r="A1244" s="14"/>
      <c r="B1244" s="234"/>
      <c r="C1244" s="235"/>
      <c r="D1244" s="225" t="s">
        <v>142</v>
      </c>
      <c r="E1244" s="236" t="s">
        <v>19</v>
      </c>
      <c r="F1244" s="237" t="s">
        <v>1073</v>
      </c>
      <c r="G1244" s="235"/>
      <c r="H1244" s="238">
        <v>3.4289999999999998</v>
      </c>
      <c r="I1244" s="239"/>
      <c r="J1244" s="235"/>
      <c r="K1244" s="235"/>
      <c r="L1244" s="240"/>
      <c r="M1244" s="241"/>
      <c r="N1244" s="242"/>
      <c r="O1244" s="242"/>
      <c r="P1244" s="242"/>
      <c r="Q1244" s="242"/>
      <c r="R1244" s="242"/>
      <c r="S1244" s="242"/>
      <c r="T1244" s="243"/>
      <c r="U1244" s="14"/>
      <c r="V1244" s="14"/>
      <c r="W1244" s="14"/>
      <c r="X1244" s="14"/>
      <c r="Y1244" s="14"/>
      <c r="Z1244" s="14"/>
      <c r="AA1244" s="14"/>
      <c r="AB1244" s="14"/>
      <c r="AC1244" s="14"/>
      <c r="AD1244" s="14"/>
      <c r="AE1244" s="14"/>
      <c r="AT1244" s="244" t="s">
        <v>142</v>
      </c>
      <c r="AU1244" s="244" t="s">
        <v>81</v>
      </c>
      <c r="AV1244" s="14" t="s">
        <v>81</v>
      </c>
      <c r="AW1244" s="14" t="s">
        <v>33</v>
      </c>
      <c r="AX1244" s="14" t="s">
        <v>72</v>
      </c>
      <c r="AY1244" s="244" t="s">
        <v>132</v>
      </c>
    </row>
    <row r="1245" s="13" customFormat="1">
      <c r="A1245" s="13"/>
      <c r="B1245" s="223"/>
      <c r="C1245" s="224"/>
      <c r="D1245" s="225" t="s">
        <v>142</v>
      </c>
      <c r="E1245" s="226" t="s">
        <v>19</v>
      </c>
      <c r="F1245" s="227" t="s">
        <v>173</v>
      </c>
      <c r="G1245" s="224"/>
      <c r="H1245" s="226" t="s">
        <v>19</v>
      </c>
      <c r="I1245" s="228"/>
      <c r="J1245" s="224"/>
      <c r="K1245" s="224"/>
      <c r="L1245" s="229"/>
      <c r="M1245" s="230"/>
      <c r="N1245" s="231"/>
      <c r="O1245" s="231"/>
      <c r="P1245" s="231"/>
      <c r="Q1245" s="231"/>
      <c r="R1245" s="231"/>
      <c r="S1245" s="231"/>
      <c r="T1245" s="232"/>
      <c r="U1245" s="13"/>
      <c r="V1245" s="13"/>
      <c r="W1245" s="13"/>
      <c r="X1245" s="13"/>
      <c r="Y1245" s="13"/>
      <c r="Z1245" s="13"/>
      <c r="AA1245" s="13"/>
      <c r="AB1245" s="13"/>
      <c r="AC1245" s="13"/>
      <c r="AD1245" s="13"/>
      <c r="AE1245" s="13"/>
      <c r="AT1245" s="233" t="s">
        <v>142</v>
      </c>
      <c r="AU1245" s="233" t="s">
        <v>81</v>
      </c>
      <c r="AV1245" s="13" t="s">
        <v>77</v>
      </c>
      <c r="AW1245" s="13" t="s">
        <v>33</v>
      </c>
      <c r="AX1245" s="13" t="s">
        <v>72</v>
      </c>
      <c r="AY1245" s="233" t="s">
        <v>132</v>
      </c>
    </row>
    <row r="1246" s="14" customFormat="1">
      <c r="A1246" s="14"/>
      <c r="B1246" s="234"/>
      <c r="C1246" s="235"/>
      <c r="D1246" s="225" t="s">
        <v>142</v>
      </c>
      <c r="E1246" s="236" t="s">
        <v>19</v>
      </c>
      <c r="F1246" s="237" t="s">
        <v>1168</v>
      </c>
      <c r="G1246" s="235"/>
      <c r="H1246" s="238">
        <v>0.80100000000000005</v>
      </c>
      <c r="I1246" s="239"/>
      <c r="J1246" s="235"/>
      <c r="K1246" s="235"/>
      <c r="L1246" s="240"/>
      <c r="M1246" s="241"/>
      <c r="N1246" s="242"/>
      <c r="O1246" s="242"/>
      <c r="P1246" s="242"/>
      <c r="Q1246" s="242"/>
      <c r="R1246" s="242"/>
      <c r="S1246" s="242"/>
      <c r="T1246" s="243"/>
      <c r="U1246" s="14"/>
      <c r="V1246" s="14"/>
      <c r="W1246" s="14"/>
      <c r="X1246" s="14"/>
      <c r="Y1246" s="14"/>
      <c r="Z1246" s="14"/>
      <c r="AA1246" s="14"/>
      <c r="AB1246" s="14"/>
      <c r="AC1246" s="14"/>
      <c r="AD1246" s="14"/>
      <c r="AE1246" s="14"/>
      <c r="AT1246" s="244" t="s">
        <v>142</v>
      </c>
      <c r="AU1246" s="244" t="s">
        <v>81</v>
      </c>
      <c r="AV1246" s="14" t="s">
        <v>81</v>
      </c>
      <c r="AW1246" s="14" t="s">
        <v>33</v>
      </c>
      <c r="AX1246" s="14" t="s">
        <v>72</v>
      </c>
      <c r="AY1246" s="244" t="s">
        <v>132</v>
      </c>
    </row>
    <row r="1247" s="13" customFormat="1">
      <c r="A1247" s="13"/>
      <c r="B1247" s="223"/>
      <c r="C1247" s="224"/>
      <c r="D1247" s="225" t="s">
        <v>142</v>
      </c>
      <c r="E1247" s="226" t="s">
        <v>19</v>
      </c>
      <c r="F1247" s="227" t="s">
        <v>148</v>
      </c>
      <c r="G1247" s="224"/>
      <c r="H1247" s="226" t="s">
        <v>19</v>
      </c>
      <c r="I1247" s="228"/>
      <c r="J1247" s="224"/>
      <c r="K1247" s="224"/>
      <c r="L1247" s="229"/>
      <c r="M1247" s="230"/>
      <c r="N1247" s="231"/>
      <c r="O1247" s="231"/>
      <c r="P1247" s="231"/>
      <c r="Q1247" s="231"/>
      <c r="R1247" s="231"/>
      <c r="S1247" s="231"/>
      <c r="T1247" s="232"/>
      <c r="U1247" s="13"/>
      <c r="V1247" s="13"/>
      <c r="W1247" s="13"/>
      <c r="X1247" s="13"/>
      <c r="Y1247" s="13"/>
      <c r="Z1247" s="13"/>
      <c r="AA1247" s="13"/>
      <c r="AB1247" s="13"/>
      <c r="AC1247" s="13"/>
      <c r="AD1247" s="13"/>
      <c r="AE1247" s="13"/>
      <c r="AT1247" s="233" t="s">
        <v>142</v>
      </c>
      <c r="AU1247" s="233" t="s">
        <v>81</v>
      </c>
      <c r="AV1247" s="13" t="s">
        <v>77</v>
      </c>
      <c r="AW1247" s="13" t="s">
        <v>33</v>
      </c>
      <c r="AX1247" s="13" t="s">
        <v>72</v>
      </c>
      <c r="AY1247" s="233" t="s">
        <v>132</v>
      </c>
    </row>
    <row r="1248" s="14" customFormat="1">
      <c r="A1248" s="14"/>
      <c r="B1248" s="234"/>
      <c r="C1248" s="235"/>
      <c r="D1248" s="225" t="s">
        <v>142</v>
      </c>
      <c r="E1248" s="236" t="s">
        <v>19</v>
      </c>
      <c r="F1248" s="237" t="s">
        <v>1186</v>
      </c>
      <c r="G1248" s="235"/>
      <c r="H1248" s="238">
        <v>4.2080000000000002</v>
      </c>
      <c r="I1248" s="239"/>
      <c r="J1248" s="235"/>
      <c r="K1248" s="235"/>
      <c r="L1248" s="240"/>
      <c r="M1248" s="241"/>
      <c r="N1248" s="242"/>
      <c r="O1248" s="242"/>
      <c r="P1248" s="242"/>
      <c r="Q1248" s="242"/>
      <c r="R1248" s="242"/>
      <c r="S1248" s="242"/>
      <c r="T1248" s="243"/>
      <c r="U1248" s="14"/>
      <c r="V1248" s="14"/>
      <c r="W1248" s="14"/>
      <c r="X1248" s="14"/>
      <c r="Y1248" s="14"/>
      <c r="Z1248" s="14"/>
      <c r="AA1248" s="14"/>
      <c r="AB1248" s="14"/>
      <c r="AC1248" s="14"/>
      <c r="AD1248" s="14"/>
      <c r="AE1248" s="14"/>
      <c r="AT1248" s="244" t="s">
        <v>142</v>
      </c>
      <c r="AU1248" s="244" t="s">
        <v>81</v>
      </c>
      <c r="AV1248" s="14" t="s">
        <v>81</v>
      </c>
      <c r="AW1248" s="14" t="s">
        <v>33</v>
      </c>
      <c r="AX1248" s="14" t="s">
        <v>72</v>
      </c>
      <c r="AY1248" s="244" t="s">
        <v>132</v>
      </c>
    </row>
    <row r="1249" s="14" customFormat="1">
      <c r="A1249" s="14"/>
      <c r="B1249" s="234"/>
      <c r="C1249" s="235"/>
      <c r="D1249" s="225" t="s">
        <v>142</v>
      </c>
      <c r="E1249" s="236" t="s">
        <v>19</v>
      </c>
      <c r="F1249" s="237" t="s">
        <v>1076</v>
      </c>
      <c r="G1249" s="235"/>
      <c r="H1249" s="238">
        <v>1.3020000000000001</v>
      </c>
      <c r="I1249" s="239"/>
      <c r="J1249" s="235"/>
      <c r="K1249" s="235"/>
      <c r="L1249" s="240"/>
      <c r="M1249" s="241"/>
      <c r="N1249" s="242"/>
      <c r="O1249" s="242"/>
      <c r="P1249" s="242"/>
      <c r="Q1249" s="242"/>
      <c r="R1249" s="242"/>
      <c r="S1249" s="242"/>
      <c r="T1249" s="243"/>
      <c r="U1249" s="14"/>
      <c r="V1249" s="14"/>
      <c r="W1249" s="14"/>
      <c r="X1249" s="14"/>
      <c r="Y1249" s="14"/>
      <c r="Z1249" s="14"/>
      <c r="AA1249" s="14"/>
      <c r="AB1249" s="14"/>
      <c r="AC1249" s="14"/>
      <c r="AD1249" s="14"/>
      <c r="AE1249" s="14"/>
      <c r="AT1249" s="244" t="s">
        <v>142</v>
      </c>
      <c r="AU1249" s="244" t="s">
        <v>81</v>
      </c>
      <c r="AV1249" s="14" t="s">
        <v>81</v>
      </c>
      <c r="AW1249" s="14" t="s">
        <v>33</v>
      </c>
      <c r="AX1249" s="14" t="s">
        <v>72</v>
      </c>
      <c r="AY1249" s="244" t="s">
        <v>132</v>
      </c>
    </row>
    <row r="1250" s="13" customFormat="1">
      <c r="A1250" s="13"/>
      <c r="B1250" s="223"/>
      <c r="C1250" s="224"/>
      <c r="D1250" s="225" t="s">
        <v>142</v>
      </c>
      <c r="E1250" s="226" t="s">
        <v>19</v>
      </c>
      <c r="F1250" s="227" t="s">
        <v>150</v>
      </c>
      <c r="G1250" s="224"/>
      <c r="H1250" s="226" t="s">
        <v>19</v>
      </c>
      <c r="I1250" s="228"/>
      <c r="J1250" s="224"/>
      <c r="K1250" s="224"/>
      <c r="L1250" s="229"/>
      <c r="M1250" s="230"/>
      <c r="N1250" s="231"/>
      <c r="O1250" s="231"/>
      <c r="P1250" s="231"/>
      <c r="Q1250" s="231"/>
      <c r="R1250" s="231"/>
      <c r="S1250" s="231"/>
      <c r="T1250" s="232"/>
      <c r="U1250" s="13"/>
      <c r="V1250" s="13"/>
      <c r="W1250" s="13"/>
      <c r="X1250" s="13"/>
      <c r="Y1250" s="13"/>
      <c r="Z1250" s="13"/>
      <c r="AA1250" s="13"/>
      <c r="AB1250" s="13"/>
      <c r="AC1250" s="13"/>
      <c r="AD1250" s="13"/>
      <c r="AE1250" s="13"/>
      <c r="AT1250" s="233" t="s">
        <v>142</v>
      </c>
      <c r="AU1250" s="233" t="s">
        <v>81</v>
      </c>
      <c r="AV1250" s="13" t="s">
        <v>77</v>
      </c>
      <c r="AW1250" s="13" t="s">
        <v>33</v>
      </c>
      <c r="AX1250" s="13" t="s">
        <v>72</v>
      </c>
      <c r="AY1250" s="233" t="s">
        <v>132</v>
      </c>
    </row>
    <row r="1251" s="14" customFormat="1">
      <c r="A1251" s="14"/>
      <c r="B1251" s="234"/>
      <c r="C1251" s="235"/>
      <c r="D1251" s="225" t="s">
        <v>142</v>
      </c>
      <c r="E1251" s="236" t="s">
        <v>19</v>
      </c>
      <c r="F1251" s="237" t="s">
        <v>1170</v>
      </c>
      <c r="G1251" s="235"/>
      <c r="H1251" s="238">
        <v>2.9399999999999999</v>
      </c>
      <c r="I1251" s="239"/>
      <c r="J1251" s="235"/>
      <c r="K1251" s="235"/>
      <c r="L1251" s="240"/>
      <c r="M1251" s="241"/>
      <c r="N1251" s="242"/>
      <c r="O1251" s="242"/>
      <c r="P1251" s="242"/>
      <c r="Q1251" s="242"/>
      <c r="R1251" s="242"/>
      <c r="S1251" s="242"/>
      <c r="T1251" s="243"/>
      <c r="U1251" s="14"/>
      <c r="V1251" s="14"/>
      <c r="W1251" s="14"/>
      <c r="X1251" s="14"/>
      <c r="Y1251" s="14"/>
      <c r="Z1251" s="14"/>
      <c r="AA1251" s="14"/>
      <c r="AB1251" s="14"/>
      <c r="AC1251" s="14"/>
      <c r="AD1251" s="14"/>
      <c r="AE1251" s="14"/>
      <c r="AT1251" s="244" t="s">
        <v>142</v>
      </c>
      <c r="AU1251" s="244" t="s">
        <v>81</v>
      </c>
      <c r="AV1251" s="14" t="s">
        <v>81</v>
      </c>
      <c r="AW1251" s="14" t="s">
        <v>33</v>
      </c>
      <c r="AX1251" s="14" t="s">
        <v>72</v>
      </c>
      <c r="AY1251" s="244" t="s">
        <v>132</v>
      </c>
    </row>
    <row r="1252" s="14" customFormat="1">
      <c r="A1252" s="14"/>
      <c r="B1252" s="234"/>
      <c r="C1252" s="235"/>
      <c r="D1252" s="225" t="s">
        <v>142</v>
      </c>
      <c r="E1252" s="236" t="s">
        <v>19</v>
      </c>
      <c r="F1252" s="237" t="s">
        <v>1077</v>
      </c>
      <c r="G1252" s="235"/>
      <c r="H1252" s="238">
        <v>1.3320000000000001</v>
      </c>
      <c r="I1252" s="239"/>
      <c r="J1252" s="235"/>
      <c r="K1252" s="235"/>
      <c r="L1252" s="240"/>
      <c r="M1252" s="241"/>
      <c r="N1252" s="242"/>
      <c r="O1252" s="242"/>
      <c r="P1252" s="242"/>
      <c r="Q1252" s="242"/>
      <c r="R1252" s="242"/>
      <c r="S1252" s="242"/>
      <c r="T1252" s="243"/>
      <c r="U1252" s="14"/>
      <c r="V1252" s="14"/>
      <c r="W1252" s="14"/>
      <c r="X1252" s="14"/>
      <c r="Y1252" s="14"/>
      <c r="Z1252" s="14"/>
      <c r="AA1252" s="14"/>
      <c r="AB1252" s="14"/>
      <c r="AC1252" s="14"/>
      <c r="AD1252" s="14"/>
      <c r="AE1252" s="14"/>
      <c r="AT1252" s="244" t="s">
        <v>142</v>
      </c>
      <c r="AU1252" s="244" t="s">
        <v>81</v>
      </c>
      <c r="AV1252" s="14" t="s">
        <v>81</v>
      </c>
      <c r="AW1252" s="14" t="s">
        <v>33</v>
      </c>
      <c r="AX1252" s="14" t="s">
        <v>72</v>
      </c>
      <c r="AY1252" s="244" t="s">
        <v>132</v>
      </c>
    </row>
    <row r="1253" s="13" customFormat="1">
      <c r="A1253" s="13"/>
      <c r="B1253" s="223"/>
      <c r="C1253" s="224"/>
      <c r="D1253" s="225" t="s">
        <v>142</v>
      </c>
      <c r="E1253" s="226" t="s">
        <v>19</v>
      </c>
      <c r="F1253" s="227" t="s">
        <v>179</v>
      </c>
      <c r="G1253" s="224"/>
      <c r="H1253" s="226" t="s">
        <v>19</v>
      </c>
      <c r="I1253" s="228"/>
      <c r="J1253" s="224"/>
      <c r="K1253" s="224"/>
      <c r="L1253" s="229"/>
      <c r="M1253" s="230"/>
      <c r="N1253" s="231"/>
      <c r="O1253" s="231"/>
      <c r="P1253" s="231"/>
      <c r="Q1253" s="231"/>
      <c r="R1253" s="231"/>
      <c r="S1253" s="231"/>
      <c r="T1253" s="232"/>
      <c r="U1253" s="13"/>
      <c r="V1253" s="13"/>
      <c r="W1253" s="13"/>
      <c r="X1253" s="13"/>
      <c r="Y1253" s="13"/>
      <c r="Z1253" s="13"/>
      <c r="AA1253" s="13"/>
      <c r="AB1253" s="13"/>
      <c r="AC1253" s="13"/>
      <c r="AD1253" s="13"/>
      <c r="AE1253" s="13"/>
      <c r="AT1253" s="233" t="s">
        <v>142</v>
      </c>
      <c r="AU1253" s="233" t="s">
        <v>81</v>
      </c>
      <c r="AV1253" s="13" t="s">
        <v>77</v>
      </c>
      <c r="AW1253" s="13" t="s">
        <v>33</v>
      </c>
      <c r="AX1253" s="13" t="s">
        <v>72</v>
      </c>
      <c r="AY1253" s="233" t="s">
        <v>132</v>
      </c>
    </row>
    <row r="1254" s="14" customFormat="1">
      <c r="A1254" s="14"/>
      <c r="B1254" s="234"/>
      <c r="C1254" s="235"/>
      <c r="D1254" s="225" t="s">
        <v>142</v>
      </c>
      <c r="E1254" s="236" t="s">
        <v>19</v>
      </c>
      <c r="F1254" s="237" t="s">
        <v>1171</v>
      </c>
      <c r="G1254" s="235"/>
      <c r="H1254" s="238">
        <v>3.0830000000000002</v>
      </c>
      <c r="I1254" s="239"/>
      <c r="J1254" s="235"/>
      <c r="K1254" s="235"/>
      <c r="L1254" s="240"/>
      <c r="M1254" s="241"/>
      <c r="N1254" s="242"/>
      <c r="O1254" s="242"/>
      <c r="P1254" s="242"/>
      <c r="Q1254" s="242"/>
      <c r="R1254" s="242"/>
      <c r="S1254" s="242"/>
      <c r="T1254" s="243"/>
      <c r="U1254" s="14"/>
      <c r="V1254" s="14"/>
      <c r="W1254" s="14"/>
      <c r="X1254" s="14"/>
      <c r="Y1254" s="14"/>
      <c r="Z1254" s="14"/>
      <c r="AA1254" s="14"/>
      <c r="AB1254" s="14"/>
      <c r="AC1254" s="14"/>
      <c r="AD1254" s="14"/>
      <c r="AE1254" s="14"/>
      <c r="AT1254" s="244" t="s">
        <v>142</v>
      </c>
      <c r="AU1254" s="244" t="s">
        <v>81</v>
      </c>
      <c r="AV1254" s="14" t="s">
        <v>81</v>
      </c>
      <c r="AW1254" s="14" t="s">
        <v>33</v>
      </c>
      <c r="AX1254" s="14" t="s">
        <v>72</v>
      </c>
      <c r="AY1254" s="244" t="s">
        <v>132</v>
      </c>
    </row>
    <row r="1255" s="13" customFormat="1">
      <c r="A1255" s="13"/>
      <c r="B1255" s="223"/>
      <c r="C1255" s="224"/>
      <c r="D1255" s="225" t="s">
        <v>142</v>
      </c>
      <c r="E1255" s="226" t="s">
        <v>19</v>
      </c>
      <c r="F1255" s="227" t="s">
        <v>160</v>
      </c>
      <c r="G1255" s="224"/>
      <c r="H1255" s="226" t="s">
        <v>19</v>
      </c>
      <c r="I1255" s="228"/>
      <c r="J1255" s="224"/>
      <c r="K1255" s="224"/>
      <c r="L1255" s="229"/>
      <c r="M1255" s="230"/>
      <c r="N1255" s="231"/>
      <c r="O1255" s="231"/>
      <c r="P1255" s="231"/>
      <c r="Q1255" s="231"/>
      <c r="R1255" s="231"/>
      <c r="S1255" s="231"/>
      <c r="T1255" s="232"/>
      <c r="U1255" s="13"/>
      <c r="V1255" s="13"/>
      <c r="W1255" s="13"/>
      <c r="X1255" s="13"/>
      <c r="Y1255" s="13"/>
      <c r="Z1255" s="13"/>
      <c r="AA1255" s="13"/>
      <c r="AB1255" s="13"/>
      <c r="AC1255" s="13"/>
      <c r="AD1255" s="13"/>
      <c r="AE1255" s="13"/>
      <c r="AT1255" s="233" t="s">
        <v>142</v>
      </c>
      <c r="AU1255" s="233" t="s">
        <v>81</v>
      </c>
      <c r="AV1255" s="13" t="s">
        <v>77</v>
      </c>
      <c r="AW1255" s="13" t="s">
        <v>33</v>
      </c>
      <c r="AX1255" s="13" t="s">
        <v>72</v>
      </c>
      <c r="AY1255" s="233" t="s">
        <v>132</v>
      </c>
    </row>
    <row r="1256" s="14" customFormat="1">
      <c r="A1256" s="14"/>
      <c r="B1256" s="234"/>
      <c r="C1256" s="235"/>
      <c r="D1256" s="225" t="s">
        <v>142</v>
      </c>
      <c r="E1256" s="236" t="s">
        <v>19</v>
      </c>
      <c r="F1256" s="237" t="s">
        <v>1172</v>
      </c>
      <c r="G1256" s="235"/>
      <c r="H1256" s="238">
        <v>0.92000000000000004</v>
      </c>
      <c r="I1256" s="239"/>
      <c r="J1256" s="235"/>
      <c r="K1256" s="235"/>
      <c r="L1256" s="240"/>
      <c r="M1256" s="241"/>
      <c r="N1256" s="242"/>
      <c r="O1256" s="242"/>
      <c r="P1256" s="242"/>
      <c r="Q1256" s="242"/>
      <c r="R1256" s="242"/>
      <c r="S1256" s="242"/>
      <c r="T1256" s="243"/>
      <c r="U1256" s="14"/>
      <c r="V1256" s="14"/>
      <c r="W1256" s="14"/>
      <c r="X1256" s="14"/>
      <c r="Y1256" s="14"/>
      <c r="Z1256" s="14"/>
      <c r="AA1256" s="14"/>
      <c r="AB1256" s="14"/>
      <c r="AC1256" s="14"/>
      <c r="AD1256" s="14"/>
      <c r="AE1256" s="14"/>
      <c r="AT1256" s="244" t="s">
        <v>142</v>
      </c>
      <c r="AU1256" s="244" t="s">
        <v>81</v>
      </c>
      <c r="AV1256" s="14" t="s">
        <v>81</v>
      </c>
      <c r="AW1256" s="14" t="s">
        <v>33</v>
      </c>
      <c r="AX1256" s="14" t="s">
        <v>72</v>
      </c>
      <c r="AY1256" s="244" t="s">
        <v>132</v>
      </c>
    </row>
    <row r="1257" s="16" customFormat="1">
      <c r="A1257" s="16"/>
      <c r="B1257" s="256"/>
      <c r="C1257" s="257"/>
      <c r="D1257" s="225" t="s">
        <v>142</v>
      </c>
      <c r="E1257" s="258" t="s">
        <v>19</v>
      </c>
      <c r="F1257" s="259" t="s">
        <v>286</v>
      </c>
      <c r="G1257" s="257"/>
      <c r="H1257" s="260">
        <v>31.834</v>
      </c>
      <c r="I1257" s="261"/>
      <c r="J1257" s="257"/>
      <c r="K1257" s="257"/>
      <c r="L1257" s="262"/>
      <c r="M1257" s="263"/>
      <c r="N1257" s="264"/>
      <c r="O1257" s="264"/>
      <c r="P1257" s="264"/>
      <c r="Q1257" s="264"/>
      <c r="R1257" s="264"/>
      <c r="S1257" s="264"/>
      <c r="T1257" s="265"/>
      <c r="U1257" s="16"/>
      <c r="V1257" s="16"/>
      <c r="W1257" s="16"/>
      <c r="X1257" s="16"/>
      <c r="Y1257" s="16"/>
      <c r="Z1257" s="16"/>
      <c r="AA1257" s="16"/>
      <c r="AB1257" s="16"/>
      <c r="AC1257" s="16"/>
      <c r="AD1257" s="16"/>
      <c r="AE1257" s="16"/>
      <c r="AT1257" s="266" t="s">
        <v>142</v>
      </c>
      <c r="AU1257" s="266" t="s">
        <v>81</v>
      </c>
      <c r="AV1257" s="16" t="s">
        <v>84</v>
      </c>
      <c r="AW1257" s="16" t="s">
        <v>33</v>
      </c>
      <c r="AX1257" s="16" t="s">
        <v>72</v>
      </c>
      <c r="AY1257" s="266" t="s">
        <v>132</v>
      </c>
    </row>
    <row r="1258" s="15" customFormat="1">
      <c r="A1258" s="15"/>
      <c r="B1258" s="245"/>
      <c r="C1258" s="246"/>
      <c r="D1258" s="225" t="s">
        <v>142</v>
      </c>
      <c r="E1258" s="247" t="s">
        <v>19</v>
      </c>
      <c r="F1258" s="248" t="s">
        <v>152</v>
      </c>
      <c r="G1258" s="246"/>
      <c r="H1258" s="249">
        <v>138.03200000000001</v>
      </c>
      <c r="I1258" s="250"/>
      <c r="J1258" s="246"/>
      <c r="K1258" s="246"/>
      <c r="L1258" s="251"/>
      <c r="M1258" s="252"/>
      <c r="N1258" s="253"/>
      <c r="O1258" s="253"/>
      <c r="P1258" s="253"/>
      <c r="Q1258" s="253"/>
      <c r="R1258" s="253"/>
      <c r="S1258" s="253"/>
      <c r="T1258" s="254"/>
      <c r="U1258" s="15"/>
      <c r="V1258" s="15"/>
      <c r="W1258" s="15"/>
      <c r="X1258" s="15"/>
      <c r="Y1258" s="15"/>
      <c r="Z1258" s="15"/>
      <c r="AA1258" s="15"/>
      <c r="AB1258" s="15"/>
      <c r="AC1258" s="15"/>
      <c r="AD1258" s="15"/>
      <c r="AE1258" s="15"/>
      <c r="AT1258" s="255" t="s">
        <v>142</v>
      </c>
      <c r="AU1258" s="255" t="s">
        <v>81</v>
      </c>
      <c r="AV1258" s="15" t="s">
        <v>87</v>
      </c>
      <c r="AW1258" s="15" t="s">
        <v>33</v>
      </c>
      <c r="AX1258" s="15" t="s">
        <v>77</v>
      </c>
      <c r="AY1258" s="255" t="s">
        <v>132</v>
      </c>
    </row>
    <row r="1259" s="2" customFormat="1" ht="24.15" customHeight="1">
      <c r="A1259" s="39"/>
      <c r="B1259" s="40"/>
      <c r="C1259" s="205" t="s">
        <v>1187</v>
      </c>
      <c r="D1259" s="205" t="s">
        <v>134</v>
      </c>
      <c r="E1259" s="206" t="s">
        <v>1188</v>
      </c>
      <c r="F1259" s="207" t="s">
        <v>1189</v>
      </c>
      <c r="G1259" s="208" t="s">
        <v>255</v>
      </c>
      <c r="H1259" s="209">
        <v>35.100000000000001</v>
      </c>
      <c r="I1259" s="210"/>
      <c r="J1259" s="211">
        <f>ROUND(I1259*H1259,2)</f>
        <v>0</v>
      </c>
      <c r="K1259" s="207" t="s">
        <v>138</v>
      </c>
      <c r="L1259" s="45"/>
      <c r="M1259" s="212" t="s">
        <v>19</v>
      </c>
      <c r="N1259" s="213" t="s">
        <v>43</v>
      </c>
      <c r="O1259" s="85"/>
      <c r="P1259" s="214">
        <f>O1259*H1259</f>
        <v>0</v>
      </c>
      <c r="Q1259" s="214">
        <v>0.00021000000000000001</v>
      </c>
      <c r="R1259" s="214">
        <f>Q1259*H1259</f>
        <v>0.0073710000000000008</v>
      </c>
      <c r="S1259" s="214">
        <v>0</v>
      </c>
      <c r="T1259" s="215">
        <f>S1259*H1259</f>
        <v>0</v>
      </c>
      <c r="U1259" s="39"/>
      <c r="V1259" s="39"/>
      <c r="W1259" s="39"/>
      <c r="X1259" s="39"/>
      <c r="Y1259" s="39"/>
      <c r="Z1259" s="39"/>
      <c r="AA1259" s="39"/>
      <c r="AB1259" s="39"/>
      <c r="AC1259" s="39"/>
      <c r="AD1259" s="39"/>
      <c r="AE1259" s="39"/>
      <c r="AR1259" s="216" t="s">
        <v>333</v>
      </c>
      <c r="AT1259" s="216" t="s">
        <v>134</v>
      </c>
      <c r="AU1259" s="216" t="s">
        <v>81</v>
      </c>
      <c r="AY1259" s="18" t="s">
        <v>132</v>
      </c>
      <c r="BE1259" s="217">
        <f>IF(N1259="základní",J1259,0)</f>
        <v>0</v>
      </c>
      <c r="BF1259" s="217">
        <f>IF(N1259="snížená",J1259,0)</f>
        <v>0</v>
      </c>
      <c r="BG1259" s="217">
        <f>IF(N1259="zákl. přenesená",J1259,0)</f>
        <v>0</v>
      </c>
      <c r="BH1259" s="217">
        <f>IF(N1259="sníž. přenesená",J1259,0)</f>
        <v>0</v>
      </c>
      <c r="BI1259" s="217">
        <f>IF(N1259="nulová",J1259,0)</f>
        <v>0</v>
      </c>
      <c r="BJ1259" s="18" t="s">
        <v>77</v>
      </c>
      <c r="BK1259" s="217">
        <f>ROUND(I1259*H1259,2)</f>
        <v>0</v>
      </c>
      <c r="BL1259" s="18" t="s">
        <v>333</v>
      </c>
      <c r="BM1259" s="216" t="s">
        <v>1190</v>
      </c>
    </row>
    <row r="1260" s="2" customFormat="1">
      <c r="A1260" s="39"/>
      <c r="B1260" s="40"/>
      <c r="C1260" s="41"/>
      <c r="D1260" s="218" t="s">
        <v>140</v>
      </c>
      <c r="E1260" s="41"/>
      <c r="F1260" s="219" t="s">
        <v>1191</v>
      </c>
      <c r="G1260" s="41"/>
      <c r="H1260" s="41"/>
      <c r="I1260" s="220"/>
      <c r="J1260" s="41"/>
      <c r="K1260" s="41"/>
      <c r="L1260" s="45"/>
      <c r="M1260" s="221"/>
      <c r="N1260" s="222"/>
      <c r="O1260" s="85"/>
      <c r="P1260" s="85"/>
      <c r="Q1260" s="85"/>
      <c r="R1260" s="85"/>
      <c r="S1260" s="85"/>
      <c r="T1260" s="86"/>
      <c r="U1260" s="39"/>
      <c r="V1260" s="39"/>
      <c r="W1260" s="39"/>
      <c r="X1260" s="39"/>
      <c r="Y1260" s="39"/>
      <c r="Z1260" s="39"/>
      <c r="AA1260" s="39"/>
      <c r="AB1260" s="39"/>
      <c r="AC1260" s="39"/>
      <c r="AD1260" s="39"/>
      <c r="AE1260" s="39"/>
      <c r="AT1260" s="18" t="s">
        <v>140</v>
      </c>
      <c r="AU1260" s="18" t="s">
        <v>81</v>
      </c>
    </row>
    <row r="1261" s="13" customFormat="1">
      <c r="A1261" s="13"/>
      <c r="B1261" s="223"/>
      <c r="C1261" s="224"/>
      <c r="D1261" s="225" t="s">
        <v>142</v>
      </c>
      <c r="E1261" s="226" t="s">
        <v>19</v>
      </c>
      <c r="F1261" s="227" t="s">
        <v>365</v>
      </c>
      <c r="G1261" s="224"/>
      <c r="H1261" s="226" t="s">
        <v>19</v>
      </c>
      <c r="I1261" s="228"/>
      <c r="J1261" s="224"/>
      <c r="K1261" s="224"/>
      <c r="L1261" s="229"/>
      <c r="M1261" s="230"/>
      <c r="N1261" s="231"/>
      <c r="O1261" s="231"/>
      <c r="P1261" s="231"/>
      <c r="Q1261" s="231"/>
      <c r="R1261" s="231"/>
      <c r="S1261" s="231"/>
      <c r="T1261" s="232"/>
      <c r="U1261" s="13"/>
      <c r="V1261" s="13"/>
      <c r="W1261" s="13"/>
      <c r="X1261" s="13"/>
      <c r="Y1261" s="13"/>
      <c r="Z1261" s="13"/>
      <c r="AA1261" s="13"/>
      <c r="AB1261" s="13"/>
      <c r="AC1261" s="13"/>
      <c r="AD1261" s="13"/>
      <c r="AE1261" s="13"/>
      <c r="AT1261" s="233" t="s">
        <v>142</v>
      </c>
      <c r="AU1261" s="233" t="s">
        <v>81</v>
      </c>
      <c r="AV1261" s="13" t="s">
        <v>77</v>
      </c>
      <c r="AW1261" s="13" t="s">
        <v>33</v>
      </c>
      <c r="AX1261" s="13" t="s">
        <v>72</v>
      </c>
      <c r="AY1261" s="233" t="s">
        <v>132</v>
      </c>
    </row>
    <row r="1262" s="13" customFormat="1">
      <c r="A1262" s="13"/>
      <c r="B1262" s="223"/>
      <c r="C1262" s="224"/>
      <c r="D1262" s="225" t="s">
        <v>142</v>
      </c>
      <c r="E1262" s="226" t="s">
        <v>19</v>
      </c>
      <c r="F1262" s="227" t="s">
        <v>144</v>
      </c>
      <c r="G1262" s="224"/>
      <c r="H1262" s="226" t="s">
        <v>19</v>
      </c>
      <c r="I1262" s="228"/>
      <c r="J1262" s="224"/>
      <c r="K1262" s="224"/>
      <c r="L1262" s="229"/>
      <c r="M1262" s="230"/>
      <c r="N1262" s="231"/>
      <c r="O1262" s="231"/>
      <c r="P1262" s="231"/>
      <c r="Q1262" s="231"/>
      <c r="R1262" s="231"/>
      <c r="S1262" s="231"/>
      <c r="T1262" s="232"/>
      <c r="U1262" s="13"/>
      <c r="V1262" s="13"/>
      <c r="W1262" s="13"/>
      <c r="X1262" s="13"/>
      <c r="Y1262" s="13"/>
      <c r="Z1262" s="13"/>
      <c r="AA1262" s="13"/>
      <c r="AB1262" s="13"/>
      <c r="AC1262" s="13"/>
      <c r="AD1262" s="13"/>
      <c r="AE1262" s="13"/>
      <c r="AT1262" s="233" t="s">
        <v>142</v>
      </c>
      <c r="AU1262" s="233" t="s">
        <v>81</v>
      </c>
      <c r="AV1262" s="13" t="s">
        <v>77</v>
      </c>
      <c r="AW1262" s="13" t="s">
        <v>33</v>
      </c>
      <c r="AX1262" s="13" t="s">
        <v>72</v>
      </c>
      <c r="AY1262" s="233" t="s">
        <v>132</v>
      </c>
    </row>
    <row r="1263" s="14" customFormat="1">
      <c r="A1263" s="14"/>
      <c r="B1263" s="234"/>
      <c r="C1263" s="235"/>
      <c r="D1263" s="225" t="s">
        <v>142</v>
      </c>
      <c r="E1263" s="236" t="s">
        <v>19</v>
      </c>
      <c r="F1263" s="237" t="s">
        <v>1192</v>
      </c>
      <c r="G1263" s="235"/>
      <c r="H1263" s="238">
        <v>8.4000000000000004</v>
      </c>
      <c r="I1263" s="239"/>
      <c r="J1263" s="235"/>
      <c r="K1263" s="235"/>
      <c r="L1263" s="240"/>
      <c r="M1263" s="241"/>
      <c r="N1263" s="242"/>
      <c r="O1263" s="242"/>
      <c r="P1263" s="242"/>
      <c r="Q1263" s="242"/>
      <c r="R1263" s="242"/>
      <c r="S1263" s="242"/>
      <c r="T1263" s="243"/>
      <c r="U1263" s="14"/>
      <c r="V1263" s="14"/>
      <c r="W1263" s="14"/>
      <c r="X1263" s="14"/>
      <c r="Y1263" s="14"/>
      <c r="Z1263" s="14"/>
      <c r="AA1263" s="14"/>
      <c r="AB1263" s="14"/>
      <c r="AC1263" s="14"/>
      <c r="AD1263" s="14"/>
      <c r="AE1263" s="14"/>
      <c r="AT1263" s="244" t="s">
        <v>142</v>
      </c>
      <c r="AU1263" s="244" t="s">
        <v>81</v>
      </c>
      <c r="AV1263" s="14" t="s">
        <v>81</v>
      </c>
      <c r="AW1263" s="14" t="s">
        <v>33</v>
      </c>
      <c r="AX1263" s="14" t="s">
        <v>72</v>
      </c>
      <c r="AY1263" s="244" t="s">
        <v>132</v>
      </c>
    </row>
    <row r="1264" s="13" customFormat="1">
      <c r="A1264" s="13"/>
      <c r="B1264" s="223"/>
      <c r="C1264" s="224"/>
      <c r="D1264" s="225" t="s">
        <v>142</v>
      </c>
      <c r="E1264" s="226" t="s">
        <v>19</v>
      </c>
      <c r="F1264" s="227" t="s">
        <v>269</v>
      </c>
      <c r="G1264" s="224"/>
      <c r="H1264" s="226" t="s">
        <v>19</v>
      </c>
      <c r="I1264" s="228"/>
      <c r="J1264" s="224"/>
      <c r="K1264" s="224"/>
      <c r="L1264" s="229"/>
      <c r="M1264" s="230"/>
      <c r="N1264" s="231"/>
      <c r="O1264" s="231"/>
      <c r="P1264" s="231"/>
      <c r="Q1264" s="231"/>
      <c r="R1264" s="231"/>
      <c r="S1264" s="231"/>
      <c r="T1264" s="232"/>
      <c r="U1264" s="13"/>
      <c r="V1264" s="13"/>
      <c r="W1264" s="13"/>
      <c r="X1264" s="13"/>
      <c r="Y1264" s="13"/>
      <c r="Z1264" s="13"/>
      <c r="AA1264" s="13"/>
      <c r="AB1264" s="13"/>
      <c r="AC1264" s="13"/>
      <c r="AD1264" s="13"/>
      <c r="AE1264" s="13"/>
      <c r="AT1264" s="233" t="s">
        <v>142</v>
      </c>
      <c r="AU1264" s="233" t="s">
        <v>81</v>
      </c>
      <c r="AV1264" s="13" t="s">
        <v>77</v>
      </c>
      <c r="AW1264" s="13" t="s">
        <v>33</v>
      </c>
      <c r="AX1264" s="13" t="s">
        <v>72</v>
      </c>
      <c r="AY1264" s="233" t="s">
        <v>132</v>
      </c>
    </row>
    <row r="1265" s="14" customFormat="1">
      <c r="A1265" s="14"/>
      <c r="B1265" s="234"/>
      <c r="C1265" s="235"/>
      <c r="D1265" s="225" t="s">
        <v>142</v>
      </c>
      <c r="E1265" s="236" t="s">
        <v>19</v>
      </c>
      <c r="F1265" s="237" t="s">
        <v>1193</v>
      </c>
      <c r="G1265" s="235"/>
      <c r="H1265" s="238">
        <v>4.7999999999999998</v>
      </c>
      <c r="I1265" s="239"/>
      <c r="J1265" s="235"/>
      <c r="K1265" s="235"/>
      <c r="L1265" s="240"/>
      <c r="M1265" s="241"/>
      <c r="N1265" s="242"/>
      <c r="O1265" s="242"/>
      <c r="P1265" s="242"/>
      <c r="Q1265" s="242"/>
      <c r="R1265" s="242"/>
      <c r="S1265" s="242"/>
      <c r="T1265" s="243"/>
      <c r="U1265" s="14"/>
      <c r="V1265" s="14"/>
      <c r="W1265" s="14"/>
      <c r="X1265" s="14"/>
      <c r="Y1265" s="14"/>
      <c r="Z1265" s="14"/>
      <c r="AA1265" s="14"/>
      <c r="AB1265" s="14"/>
      <c r="AC1265" s="14"/>
      <c r="AD1265" s="14"/>
      <c r="AE1265" s="14"/>
      <c r="AT1265" s="244" t="s">
        <v>142</v>
      </c>
      <c r="AU1265" s="244" t="s">
        <v>81</v>
      </c>
      <c r="AV1265" s="14" t="s">
        <v>81</v>
      </c>
      <c r="AW1265" s="14" t="s">
        <v>33</v>
      </c>
      <c r="AX1265" s="14" t="s">
        <v>72</v>
      </c>
      <c r="AY1265" s="244" t="s">
        <v>132</v>
      </c>
    </row>
    <row r="1266" s="13" customFormat="1">
      <c r="A1266" s="13"/>
      <c r="B1266" s="223"/>
      <c r="C1266" s="224"/>
      <c r="D1266" s="225" t="s">
        <v>142</v>
      </c>
      <c r="E1266" s="226" t="s">
        <v>19</v>
      </c>
      <c r="F1266" s="227" t="s">
        <v>173</v>
      </c>
      <c r="G1266" s="224"/>
      <c r="H1266" s="226" t="s">
        <v>19</v>
      </c>
      <c r="I1266" s="228"/>
      <c r="J1266" s="224"/>
      <c r="K1266" s="224"/>
      <c r="L1266" s="229"/>
      <c r="M1266" s="230"/>
      <c r="N1266" s="231"/>
      <c r="O1266" s="231"/>
      <c r="P1266" s="231"/>
      <c r="Q1266" s="231"/>
      <c r="R1266" s="231"/>
      <c r="S1266" s="231"/>
      <c r="T1266" s="232"/>
      <c r="U1266" s="13"/>
      <c r="V1266" s="13"/>
      <c r="W1266" s="13"/>
      <c r="X1266" s="13"/>
      <c r="Y1266" s="13"/>
      <c r="Z1266" s="13"/>
      <c r="AA1266" s="13"/>
      <c r="AB1266" s="13"/>
      <c r="AC1266" s="13"/>
      <c r="AD1266" s="13"/>
      <c r="AE1266" s="13"/>
      <c r="AT1266" s="233" t="s">
        <v>142</v>
      </c>
      <c r="AU1266" s="233" t="s">
        <v>81</v>
      </c>
      <c r="AV1266" s="13" t="s">
        <v>77</v>
      </c>
      <c r="AW1266" s="13" t="s">
        <v>33</v>
      </c>
      <c r="AX1266" s="13" t="s">
        <v>72</v>
      </c>
      <c r="AY1266" s="233" t="s">
        <v>132</v>
      </c>
    </row>
    <row r="1267" s="14" customFormat="1">
      <c r="A1267" s="14"/>
      <c r="B1267" s="234"/>
      <c r="C1267" s="235"/>
      <c r="D1267" s="225" t="s">
        <v>142</v>
      </c>
      <c r="E1267" s="236" t="s">
        <v>19</v>
      </c>
      <c r="F1267" s="237" t="s">
        <v>1194</v>
      </c>
      <c r="G1267" s="235"/>
      <c r="H1267" s="238">
        <v>3.1499999999999999</v>
      </c>
      <c r="I1267" s="239"/>
      <c r="J1267" s="235"/>
      <c r="K1267" s="235"/>
      <c r="L1267" s="240"/>
      <c r="M1267" s="241"/>
      <c r="N1267" s="242"/>
      <c r="O1267" s="242"/>
      <c r="P1267" s="242"/>
      <c r="Q1267" s="242"/>
      <c r="R1267" s="242"/>
      <c r="S1267" s="242"/>
      <c r="T1267" s="243"/>
      <c r="U1267" s="14"/>
      <c r="V1267" s="14"/>
      <c r="W1267" s="14"/>
      <c r="X1267" s="14"/>
      <c r="Y1267" s="14"/>
      <c r="Z1267" s="14"/>
      <c r="AA1267" s="14"/>
      <c r="AB1267" s="14"/>
      <c r="AC1267" s="14"/>
      <c r="AD1267" s="14"/>
      <c r="AE1267" s="14"/>
      <c r="AT1267" s="244" t="s">
        <v>142</v>
      </c>
      <c r="AU1267" s="244" t="s">
        <v>81</v>
      </c>
      <c r="AV1267" s="14" t="s">
        <v>81</v>
      </c>
      <c r="AW1267" s="14" t="s">
        <v>33</v>
      </c>
      <c r="AX1267" s="14" t="s">
        <v>72</v>
      </c>
      <c r="AY1267" s="244" t="s">
        <v>132</v>
      </c>
    </row>
    <row r="1268" s="13" customFormat="1">
      <c r="A1268" s="13"/>
      <c r="B1268" s="223"/>
      <c r="C1268" s="224"/>
      <c r="D1268" s="225" t="s">
        <v>142</v>
      </c>
      <c r="E1268" s="226" t="s">
        <v>19</v>
      </c>
      <c r="F1268" s="227" t="s">
        <v>148</v>
      </c>
      <c r="G1268" s="224"/>
      <c r="H1268" s="226" t="s">
        <v>19</v>
      </c>
      <c r="I1268" s="228"/>
      <c r="J1268" s="224"/>
      <c r="K1268" s="224"/>
      <c r="L1268" s="229"/>
      <c r="M1268" s="230"/>
      <c r="N1268" s="231"/>
      <c r="O1268" s="231"/>
      <c r="P1268" s="231"/>
      <c r="Q1268" s="231"/>
      <c r="R1268" s="231"/>
      <c r="S1268" s="231"/>
      <c r="T1268" s="232"/>
      <c r="U1268" s="13"/>
      <c r="V1268" s="13"/>
      <c r="W1268" s="13"/>
      <c r="X1268" s="13"/>
      <c r="Y1268" s="13"/>
      <c r="Z1268" s="13"/>
      <c r="AA1268" s="13"/>
      <c r="AB1268" s="13"/>
      <c r="AC1268" s="13"/>
      <c r="AD1268" s="13"/>
      <c r="AE1268" s="13"/>
      <c r="AT1268" s="233" t="s">
        <v>142</v>
      </c>
      <c r="AU1268" s="233" t="s">
        <v>81</v>
      </c>
      <c r="AV1268" s="13" t="s">
        <v>77</v>
      </c>
      <c r="AW1268" s="13" t="s">
        <v>33</v>
      </c>
      <c r="AX1268" s="13" t="s">
        <v>72</v>
      </c>
      <c r="AY1268" s="233" t="s">
        <v>132</v>
      </c>
    </row>
    <row r="1269" s="14" customFormat="1">
      <c r="A1269" s="14"/>
      <c r="B1269" s="234"/>
      <c r="C1269" s="235"/>
      <c r="D1269" s="225" t="s">
        <v>142</v>
      </c>
      <c r="E1269" s="236" t="s">
        <v>19</v>
      </c>
      <c r="F1269" s="237" t="s">
        <v>1195</v>
      </c>
      <c r="G1269" s="235"/>
      <c r="H1269" s="238">
        <v>3.8999999999999999</v>
      </c>
      <c r="I1269" s="239"/>
      <c r="J1269" s="235"/>
      <c r="K1269" s="235"/>
      <c r="L1269" s="240"/>
      <c r="M1269" s="241"/>
      <c r="N1269" s="242"/>
      <c r="O1269" s="242"/>
      <c r="P1269" s="242"/>
      <c r="Q1269" s="242"/>
      <c r="R1269" s="242"/>
      <c r="S1269" s="242"/>
      <c r="T1269" s="243"/>
      <c r="U1269" s="14"/>
      <c r="V1269" s="14"/>
      <c r="W1269" s="14"/>
      <c r="X1269" s="14"/>
      <c r="Y1269" s="14"/>
      <c r="Z1269" s="14"/>
      <c r="AA1269" s="14"/>
      <c r="AB1269" s="14"/>
      <c r="AC1269" s="14"/>
      <c r="AD1269" s="14"/>
      <c r="AE1269" s="14"/>
      <c r="AT1269" s="244" t="s">
        <v>142</v>
      </c>
      <c r="AU1269" s="244" t="s">
        <v>81</v>
      </c>
      <c r="AV1269" s="14" t="s">
        <v>81</v>
      </c>
      <c r="AW1269" s="14" t="s">
        <v>33</v>
      </c>
      <c r="AX1269" s="14" t="s">
        <v>72</v>
      </c>
      <c r="AY1269" s="244" t="s">
        <v>132</v>
      </c>
    </row>
    <row r="1270" s="13" customFormat="1">
      <c r="A1270" s="13"/>
      <c r="B1270" s="223"/>
      <c r="C1270" s="224"/>
      <c r="D1270" s="225" t="s">
        <v>142</v>
      </c>
      <c r="E1270" s="226" t="s">
        <v>19</v>
      </c>
      <c r="F1270" s="227" t="s">
        <v>150</v>
      </c>
      <c r="G1270" s="224"/>
      <c r="H1270" s="226" t="s">
        <v>19</v>
      </c>
      <c r="I1270" s="228"/>
      <c r="J1270" s="224"/>
      <c r="K1270" s="224"/>
      <c r="L1270" s="229"/>
      <c r="M1270" s="230"/>
      <c r="N1270" s="231"/>
      <c r="O1270" s="231"/>
      <c r="P1270" s="231"/>
      <c r="Q1270" s="231"/>
      <c r="R1270" s="231"/>
      <c r="S1270" s="231"/>
      <c r="T1270" s="232"/>
      <c r="U1270" s="13"/>
      <c r="V1270" s="13"/>
      <c r="W1270" s="13"/>
      <c r="X1270" s="13"/>
      <c r="Y1270" s="13"/>
      <c r="Z1270" s="13"/>
      <c r="AA1270" s="13"/>
      <c r="AB1270" s="13"/>
      <c r="AC1270" s="13"/>
      <c r="AD1270" s="13"/>
      <c r="AE1270" s="13"/>
      <c r="AT1270" s="233" t="s">
        <v>142</v>
      </c>
      <c r="AU1270" s="233" t="s">
        <v>81</v>
      </c>
      <c r="AV1270" s="13" t="s">
        <v>77</v>
      </c>
      <c r="AW1270" s="13" t="s">
        <v>33</v>
      </c>
      <c r="AX1270" s="13" t="s">
        <v>72</v>
      </c>
      <c r="AY1270" s="233" t="s">
        <v>132</v>
      </c>
    </row>
    <row r="1271" s="14" customFormat="1">
      <c r="A1271" s="14"/>
      <c r="B1271" s="234"/>
      <c r="C1271" s="235"/>
      <c r="D1271" s="225" t="s">
        <v>142</v>
      </c>
      <c r="E1271" s="236" t="s">
        <v>19</v>
      </c>
      <c r="F1271" s="237" t="s">
        <v>1196</v>
      </c>
      <c r="G1271" s="235"/>
      <c r="H1271" s="238">
        <v>3.75</v>
      </c>
      <c r="I1271" s="239"/>
      <c r="J1271" s="235"/>
      <c r="K1271" s="235"/>
      <c r="L1271" s="240"/>
      <c r="M1271" s="241"/>
      <c r="N1271" s="242"/>
      <c r="O1271" s="242"/>
      <c r="P1271" s="242"/>
      <c r="Q1271" s="242"/>
      <c r="R1271" s="242"/>
      <c r="S1271" s="242"/>
      <c r="T1271" s="243"/>
      <c r="U1271" s="14"/>
      <c r="V1271" s="14"/>
      <c r="W1271" s="14"/>
      <c r="X1271" s="14"/>
      <c r="Y1271" s="14"/>
      <c r="Z1271" s="14"/>
      <c r="AA1271" s="14"/>
      <c r="AB1271" s="14"/>
      <c r="AC1271" s="14"/>
      <c r="AD1271" s="14"/>
      <c r="AE1271" s="14"/>
      <c r="AT1271" s="244" t="s">
        <v>142</v>
      </c>
      <c r="AU1271" s="244" t="s">
        <v>81</v>
      </c>
      <c r="AV1271" s="14" t="s">
        <v>81</v>
      </c>
      <c r="AW1271" s="14" t="s">
        <v>33</v>
      </c>
      <c r="AX1271" s="14" t="s">
        <v>72</v>
      </c>
      <c r="AY1271" s="244" t="s">
        <v>132</v>
      </c>
    </row>
    <row r="1272" s="13" customFormat="1">
      <c r="A1272" s="13"/>
      <c r="B1272" s="223"/>
      <c r="C1272" s="224"/>
      <c r="D1272" s="225" t="s">
        <v>142</v>
      </c>
      <c r="E1272" s="226" t="s">
        <v>19</v>
      </c>
      <c r="F1272" s="227" t="s">
        <v>179</v>
      </c>
      <c r="G1272" s="224"/>
      <c r="H1272" s="226" t="s">
        <v>19</v>
      </c>
      <c r="I1272" s="228"/>
      <c r="J1272" s="224"/>
      <c r="K1272" s="224"/>
      <c r="L1272" s="229"/>
      <c r="M1272" s="230"/>
      <c r="N1272" s="231"/>
      <c r="O1272" s="231"/>
      <c r="P1272" s="231"/>
      <c r="Q1272" s="231"/>
      <c r="R1272" s="231"/>
      <c r="S1272" s="231"/>
      <c r="T1272" s="232"/>
      <c r="U1272" s="13"/>
      <c r="V1272" s="13"/>
      <c r="W1272" s="13"/>
      <c r="X1272" s="13"/>
      <c r="Y1272" s="13"/>
      <c r="Z1272" s="13"/>
      <c r="AA1272" s="13"/>
      <c r="AB1272" s="13"/>
      <c r="AC1272" s="13"/>
      <c r="AD1272" s="13"/>
      <c r="AE1272" s="13"/>
      <c r="AT1272" s="233" t="s">
        <v>142</v>
      </c>
      <c r="AU1272" s="233" t="s">
        <v>81</v>
      </c>
      <c r="AV1272" s="13" t="s">
        <v>77</v>
      </c>
      <c r="AW1272" s="13" t="s">
        <v>33</v>
      </c>
      <c r="AX1272" s="13" t="s">
        <v>72</v>
      </c>
      <c r="AY1272" s="233" t="s">
        <v>132</v>
      </c>
    </row>
    <row r="1273" s="14" customFormat="1">
      <c r="A1273" s="14"/>
      <c r="B1273" s="234"/>
      <c r="C1273" s="235"/>
      <c r="D1273" s="225" t="s">
        <v>142</v>
      </c>
      <c r="E1273" s="236" t="s">
        <v>19</v>
      </c>
      <c r="F1273" s="237" t="s">
        <v>1197</v>
      </c>
      <c r="G1273" s="235"/>
      <c r="H1273" s="238">
        <v>2.3999999999999999</v>
      </c>
      <c r="I1273" s="239"/>
      <c r="J1273" s="235"/>
      <c r="K1273" s="235"/>
      <c r="L1273" s="240"/>
      <c r="M1273" s="241"/>
      <c r="N1273" s="242"/>
      <c r="O1273" s="242"/>
      <c r="P1273" s="242"/>
      <c r="Q1273" s="242"/>
      <c r="R1273" s="242"/>
      <c r="S1273" s="242"/>
      <c r="T1273" s="243"/>
      <c r="U1273" s="14"/>
      <c r="V1273" s="14"/>
      <c r="W1273" s="14"/>
      <c r="X1273" s="14"/>
      <c r="Y1273" s="14"/>
      <c r="Z1273" s="14"/>
      <c r="AA1273" s="14"/>
      <c r="AB1273" s="14"/>
      <c r="AC1273" s="14"/>
      <c r="AD1273" s="14"/>
      <c r="AE1273" s="14"/>
      <c r="AT1273" s="244" t="s">
        <v>142</v>
      </c>
      <c r="AU1273" s="244" t="s">
        <v>81</v>
      </c>
      <c r="AV1273" s="14" t="s">
        <v>81</v>
      </c>
      <c r="AW1273" s="14" t="s">
        <v>33</v>
      </c>
      <c r="AX1273" s="14" t="s">
        <v>72</v>
      </c>
      <c r="AY1273" s="244" t="s">
        <v>132</v>
      </c>
    </row>
    <row r="1274" s="13" customFormat="1">
      <c r="A1274" s="13"/>
      <c r="B1274" s="223"/>
      <c r="C1274" s="224"/>
      <c r="D1274" s="225" t="s">
        <v>142</v>
      </c>
      <c r="E1274" s="226" t="s">
        <v>19</v>
      </c>
      <c r="F1274" s="227" t="s">
        <v>160</v>
      </c>
      <c r="G1274" s="224"/>
      <c r="H1274" s="226" t="s">
        <v>19</v>
      </c>
      <c r="I1274" s="228"/>
      <c r="J1274" s="224"/>
      <c r="K1274" s="224"/>
      <c r="L1274" s="229"/>
      <c r="M1274" s="230"/>
      <c r="N1274" s="231"/>
      <c r="O1274" s="231"/>
      <c r="P1274" s="231"/>
      <c r="Q1274" s="231"/>
      <c r="R1274" s="231"/>
      <c r="S1274" s="231"/>
      <c r="T1274" s="232"/>
      <c r="U1274" s="13"/>
      <c r="V1274" s="13"/>
      <c r="W1274" s="13"/>
      <c r="X1274" s="13"/>
      <c r="Y1274" s="13"/>
      <c r="Z1274" s="13"/>
      <c r="AA1274" s="13"/>
      <c r="AB1274" s="13"/>
      <c r="AC1274" s="13"/>
      <c r="AD1274" s="13"/>
      <c r="AE1274" s="13"/>
      <c r="AT1274" s="233" t="s">
        <v>142</v>
      </c>
      <c r="AU1274" s="233" t="s">
        <v>81</v>
      </c>
      <c r="AV1274" s="13" t="s">
        <v>77</v>
      </c>
      <c r="AW1274" s="13" t="s">
        <v>33</v>
      </c>
      <c r="AX1274" s="13" t="s">
        <v>72</v>
      </c>
      <c r="AY1274" s="233" t="s">
        <v>132</v>
      </c>
    </row>
    <row r="1275" s="14" customFormat="1">
      <c r="A1275" s="14"/>
      <c r="B1275" s="234"/>
      <c r="C1275" s="235"/>
      <c r="D1275" s="225" t="s">
        <v>142</v>
      </c>
      <c r="E1275" s="236" t="s">
        <v>19</v>
      </c>
      <c r="F1275" s="237" t="s">
        <v>1198</v>
      </c>
      <c r="G1275" s="235"/>
      <c r="H1275" s="238">
        <v>8.0999999999999996</v>
      </c>
      <c r="I1275" s="239"/>
      <c r="J1275" s="235"/>
      <c r="K1275" s="235"/>
      <c r="L1275" s="240"/>
      <c r="M1275" s="241"/>
      <c r="N1275" s="242"/>
      <c r="O1275" s="242"/>
      <c r="P1275" s="242"/>
      <c r="Q1275" s="242"/>
      <c r="R1275" s="242"/>
      <c r="S1275" s="242"/>
      <c r="T1275" s="243"/>
      <c r="U1275" s="14"/>
      <c r="V1275" s="14"/>
      <c r="W1275" s="14"/>
      <c r="X1275" s="14"/>
      <c r="Y1275" s="14"/>
      <c r="Z1275" s="14"/>
      <c r="AA1275" s="14"/>
      <c r="AB1275" s="14"/>
      <c r="AC1275" s="14"/>
      <c r="AD1275" s="14"/>
      <c r="AE1275" s="14"/>
      <c r="AT1275" s="244" t="s">
        <v>142</v>
      </c>
      <c r="AU1275" s="244" t="s">
        <v>81</v>
      </c>
      <c r="AV1275" s="14" t="s">
        <v>81</v>
      </c>
      <c r="AW1275" s="14" t="s">
        <v>33</v>
      </c>
      <c r="AX1275" s="14" t="s">
        <v>72</v>
      </c>
      <c r="AY1275" s="244" t="s">
        <v>132</v>
      </c>
    </row>
    <row r="1276" s="13" customFormat="1">
      <c r="A1276" s="13"/>
      <c r="B1276" s="223"/>
      <c r="C1276" s="224"/>
      <c r="D1276" s="225" t="s">
        <v>142</v>
      </c>
      <c r="E1276" s="226" t="s">
        <v>19</v>
      </c>
      <c r="F1276" s="227" t="s">
        <v>325</v>
      </c>
      <c r="G1276" s="224"/>
      <c r="H1276" s="226" t="s">
        <v>19</v>
      </c>
      <c r="I1276" s="228"/>
      <c r="J1276" s="224"/>
      <c r="K1276" s="224"/>
      <c r="L1276" s="229"/>
      <c r="M1276" s="230"/>
      <c r="N1276" s="231"/>
      <c r="O1276" s="231"/>
      <c r="P1276" s="231"/>
      <c r="Q1276" s="231"/>
      <c r="R1276" s="231"/>
      <c r="S1276" s="231"/>
      <c r="T1276" s="232"/>
      <c r="U1276" s="13"/>
      <c r="V1276" s="13"/>
      <c r="W1276" s="13"/>
      <c r="X1276" s="13"/>
      <c r="Y1276" s="13"/>
      <c r="Z1276" s="13"/>
      <c r="AA1276" s="13"/>
      <c r="AB1276" s="13"/>
      <c r="AC1276" s="13"/>
      <c r="AD1276" s="13"/>
      <c r="AE1276" s="13"/>
      <c r="AT1276" s="233" t="s">
        <v>142</v>
      </c>
      <c r="AU1276" s="233" t="s">
        <v>81</v>
      </c>
      <c r="AV1276" s="13" t="s">
        <v>77</v>
      </c>
      <c r="AW1276" s="13" t="s">
        <v>33</v>
      </c>
      <c r="AX1276" s="13" t="s">
        <v>72</v>
      </c>
      <c r="AY1276" s="233" t="s">
        <v>132</v>
      </c>
    </row>
    <row r="1277" s="14" customFormat="1">
      <c r="A1277" s="14"/>
      <c r="B1277" s="234"/>
      <c r="C1277" s="235"/>
      <c r="D1277" s="225" t="s">
        <v>142</v>
      </c>
      <c r="E1277" s="236" t="s">
        <v>19</v>
      </c>
      <c r="F1277" s="237" t="s">
        <v>1199</v>
      </c>
      <c r="G1277" s="235"/>
      <c r="H1277" s="238">
        <v>0.59999999999999998</v>
      </c>
      <c r="I1277" s="239"/>
      <c r="J1277" s="235"/>
      <c r="K1277" s="235"/>
      <c r="L1277" s="240"/>
      <c r="M1277" s="241"/>
      <c r="N1277" s="242"/>
      <c r="O1277" s="242"/>
      <c r="P1277" s="242"/>
      <c r="Q1277" s="242"/>
      <c r="R1277" s="242"/>
      <c r="S1277" s="242"/>
      <c r="T1277" s="243"/>
      <c r="U1277" s="14"/>
      <c r="V1277" s="14"/>
      <c r="W1277" s="14"/>
      <c r="X1277" s="14"/>
      <c r="Y1277" s="14"/>
      <c r="Z1277" s="14"/>
      <c r="AA1277" s="14"/>
      <c r="AB1277" s="14"/>
      <c r="AC1277" s="14"/>
      <c r="AD1277" s="14"/>
      <c r="AE1277" s="14"/>
      <c r="AT1277" s="244" t="s">
        <v>142</v>
      </c>
      <c r="AU1277" s="244" t="s">
        <v>81</v>
      </c>
      <c r="AV1277" s="14" t="s">
        <v>81</v>
      </c>
      <c r="AW1277" s="14" t="s">
        <v>33</v>
      </c>
      <c r="AX1277" s="14" t="s">
        <v>72</v>
      </c>
      <c r="AY1277" s="244" t="s">
        <v>132</v>
      </c>
    </row>
    <row r="1278" s="15" customFormat="1">
      <c r="A1278" s="15"/>
      <c r="B1278" s="245"/>
      <c r="C1278" s="246"/>
      <c r="D1278" s="225" t="s">
        <v>142</v>
      </c>
      <c r="E1278" s="247" t="s">
        <v>19</v>
      </c>
      <c r="F1278" s="248" t="s">
        <v>152</v>
      </c>
      <c r="G1278" s="246"/>
      <c r="H1278" s="249">
        <v>35.100000000000001</v>
      </c>
      <c r="I1278" s="250"/>
      <c r="J1278" s="246"/>
      <c r="K1278" s="246"/>
      <c r="L1278" s="251"/>
      <c r="M1278" s="252"/>
      <c r="N1278" s="253"/>
      <c r="O1278" s="253"/>
      <c r="P1278" s="253"/>
      <c r="Q1278" s="253"/>
      <c r="R1278" s="253"/>
      <c r="S1278" s="253"/>
      <c r="T1278" s="254"/>
      <c r="U1278" s="15"/>
      <c r="V1278" s="15"/>
      <c r="W1278" s="15"/>
      <c r="X1278" s="15"/>
      <c r="Y1278" s="15"/>
      <c r="Z1278" s="15"/>
      <c r="AA1278" s="15"/>
      <c r="AB1278" s="15"/>
      <c r="AC1278" s="15"/>
      <c r="AD1278" s="15"/>
      <c r="AE1278" s="15"/>
      <c r="AT1278" s="255" t="s">
        <v>142</v>
      </c>
      <c r="AU1278" s="255" t="s">
        <v>81</v>
      </c>
      <c r="AV1278" s="15" t="s">
        <v>87</v>
      </c>
      <c r="AW1278" s="15" t="s">
        <v>33</v>
      </c>
      <c r="AX1278" s="15" t="s">
        <v>77</v>
      </c>
      <c r="AY1278" s="255" t="s">
        <v>132</v>
      </c>
    </row>
    <row r="1279" s="2" customFormat="1" ht="24.15" customHeight="1">
      <c r="A1279" s="39"/>
      <c r="B1279" s="40"/>
      <c r="C1279" s="205" t="s">
        <v>1200</v>
      </c>
      <c r="D1279" s="205" t="s">
        <v>134</v>
      </c>
      <c r="E1279" s="206" t="s">
        <v>1201</v>
      </c>
      <c r="F1279" s="207" t="s">
        <v>1202</v>
      </c>
      <c r="G1279" s="208" t="s">
        <v>255</v>
      </c>
      <c r="H1279" s="209">
        <v>40.5</v>
      </c>
      <c r="I1279" s="210"/>
      <c r="J1279" s="211">
        <f>ROUND(I1279*H1279,2)</f>
        <v>0</v>
      </c>
      <c r="K1279" s="207" t="s">
        <v>138</v>
      </c>
      <c r="L1279" s="45"/>
      <c r="M1279" s="212" t="s">
        <v>19</v>
      </c>
      <c r="N1279" s="213" t="s">
        <v>43</v>
      </c>
      <c r="O1279" s="85"/>
      <c r="P1279" s="214">
        <f>O1279*H1279</f>
        <v>0</v>
      </c>
      <c r="Q1279" s="214">
        <v>0.00020000000000000001</v>
      </c>
      <c r="R1279" s="214">
        <f>Q1279*H1279</f>
        <v>0.0080999999999999996</v>
      </c>
      <c r="S1279" s="214">
        <v>0</v>
      </c>
      <c r="T1279" s="215">
        <f>S1279*H1279</f>
        <v>0</v>
      </c>
      <c r="U1279" s="39"/>
      <c r="V1279" s="39"/>
      <c r="W1279" s="39"/>
      <c r="X1279" s="39"/>
      <c r="Y1279" s="39"/>
      <c r="Z1279" s="39"/>
      <c r="AA1279" s="39"/>
      <c r="AB1279" s="39"/>
      <c r="AC1279" s="39"/>
      <c r="AD1279" s="39"/>
      <c r="AE1279" s="39"/>
      <c r="AR1279" s="216" t="s">
        <v>333</v>
      </c>
      <c r="AT1279" s="216" t="s">
        <v>134</v>
      </c>
      <c r="AU1279" s="216" t="s">
        <v>81</v>
      </c>
      <c r="AY1279" s="18" t="s">
        <v>132</v>
      </c>
      <c r="BE1279" s="217">
        <f>IF(N1279="základní",J1279,0)</f>
        <v>0</v>
      </c>
      <c r="BF1279" s="217">
        <f>IF(N1279="snížená",J1279,0)</f>
        <v>0</v>
      </c>
      <c r="BG1279" s="217">
        <f>IF(N1279="zákl. přenesená",J1279,0)</f>
        <v>0</v>
      </c>
      <c r="BH1279" s="217">
        <f>IF(N1279="sníž. přenesená",J1279,0)</f>
        <v>0</v>
      </c>
      <c r="BI1279" s="217">
        <f>IF(N1279="nulová",J1279,0)</f>
        <v>0</v>
      </c>
      <c r="BJ1279" s="18" t="s">
        <v>77</v>
      </c>
      <c r="BK1279" s="217">
        <f>ROUND(I1279*H1279,2)</f>
        <v>0</v>
      </c>
      <c r="BL1279" s="18" t="s">
        <v>333</v>
      </c>
      <c r="BM1279" s="216" t="s">
        <v>1203</v>
      </c>
    </row>
    <row r="1280" s="2" customFormat="1">
      <c r="A1280" s="39"/>
      <c r="B1280" s="40"/>
      <c r="C1280" s="41"/>
      <c r="D1280" s="218" t="s">
        <v>140</v>
      </c>
      <c r="E1280" s="41"/>
      <c r="F1280" s="219" t="s">
        <v>1204</v>
      </c>
      <c r="G1280" s="41"/>
      <c r="H1280" s="41"/>
      <c r="I1280" s="220"/>
      <c r="J1280" s="41"/>
      <c r="K1280" s="41"/>
      <c r="L1280" s="45"/>
      <c r="M1280" s="221"/>
      <c r="N1280" s="222"/>
      <c r="O1280" s="85"/>
      <c r="P1280" s="85"/>
      <c r="Q1280" s="85"/>
      <c r="R1280" s="85"/>
      <c r="S1280" s="85"/>
      <c r="T1280" s="86"/>
      <c r="U1280" s="39"/>
      <c r="V1280" s="39"/>
      <c r="W1280" s="39"/>
      <c r="X1280" s="39"/>
      <c r="Y1280" s="39"/>
      <c r="Z1280" s="39"/>
      <c r="AA1280" s="39"/>
      <c r="AB1280" s="39"/>
      <c r="AC1280" s="39"/>
      <c r="AD1280" s="39"/>
      <c r="AE1280" s="39"/>
      <c r="AT1280" s="18" t="s">
        <v>140</v>
      </c>
      <c r="AU1280" s="18" t="s">
        <v>81</v>
      </c>
    </row>
    <row r="1281" s="13" customFormat="1">
      <c r="A1281" s="13"/>
      <c r="B1281" s="223"/>
      <c r="C1281" s="224"/>
      <c r="D1281" s="225" t="s">
        <v>142</v>
      </c>
      <c r="E1281" s="226" t="s">
        <v>19</v>
      </c>
      <c r="F1281" s="227" t="s">
        <v>365</v>
      </c>
      <c r="G1281" s="224"/>
      <c r="H1281" s="226" t="s">
        <v>19</v>
      </c>
      <c r="I1281" s="228"/>
      <c r="J1281" s="224"/>
      <c r="K1281" s="224"/>
      <c r="L1281" s="229"/>
      <c r="M1281" s="230"/>
      <c r="N1281" s="231"/>
      <c r="O1281" s="231"/>
      <c r="P1281" s="231"/>
      <c r="Q1281" s="231"/>
      <c r="R1281" s="231"/>
      <c r="S1281" s="231"/>
      <c r="T1281" s="232"/>
      <c r="U1281" s="13"/>
      <c r="V1281" s="13"/>
      <c r="W1281" s="13"/>
      <c r="X1281" s="13"/>
      <c r="Y1281" s="13"/>
      <c r="Z1281" s="13"/>
      <c r="AA1281" s="13"/>
      <c r="AB1281" s="13"/>
      <c r="AC1281" s="13"/>
      <c r="AD1281" s="13"/>
      <c r="AE1281" s="13"/>
      <c r="AT1281" s="233" t="s">
        <v>142</v>
      </c>
      <c r="AU1281" s="233" t="s">
        <v>81</v>
      </c>
      <c r="AV1281" s="13" t="s">
        <v>77</v>
      </c>
      <c r="AW1281" s="13" t="s">
        <v>33</v>
      </c>
      <c r="AX1281" s="13" t="s">
        <v>72</v>
      </c>
      <c r="AY1281" s="233" t="s">
        <v>132</v>
      </c>
    </row>
    <row r="1282" s="13" customFormat="1">
      <c r="A1282" s="13"/>
      <c r="B1282" s="223"/>
      <c r="C1282" s="224"/>
      <c r="D1282" s="225" t="s">
        <v>142</v>
      </c>
      <c r="E1282" s="226" t="s">
        <v>19</v>
      </c>
      <c r="F1282" s="227" t="s">
        <v>144</v>
      </c>
      <c r="G1282" s="224"/>
      <c r="H1282" s="226" t="s">
        <v>19</v>
      </c>
      <c r="I1282" s="228"/>
      <c r="J1282" s="224"/>
      <c r="K1282" s="224"/>
      <c r="L1282" s="229"/>
      <c r="M1282" s="230"/>
      <c r="N1282" s="231"/>
      <c r="O1282" s="231"/>
      <c r="P1282" s="231"/>
      <c r="Q1282" s="231"/>
      <c r="R1282" s="231"/>
      <c r="S1282" s="231"/>
      <c r="T1282" s="232"/>
      <c r="U1282" s="13"/>
      <c r="V1282" s="13"/>
      <c r="W1282" s="13"/>
      <c r="X1282" s="13"/>
      <c r="Y1282" s="13"/>
      <c r="Z1282" s="13"/>
      <c r="AA1282" s="13"/>
      <c r="AB1282" s="13"/>
      <c r="AC1282" s="13"/>
      <c r="AD1282" s="13"/>
      <c r="AE1282" s="13"/>
      <c r="AT1282" s="233" t="s">
        <v>142</v>
      </c>
      <c r="AU1282" s="233" t="s">
        <v>81</v>
      </c>
      <c r="AV1282" s="13" t="s">
        <v>77</v>
      </c>
      <c r="AW1282" s="13" t="s">
        <v>33</v>
      </c>
      <c r="AX1282" s="13" t="s">
        <v>72</v>
      </c>
      <c r="AY1282" s="233" t="s">
        <v>132</v>
      </c>
    </row>
    <row r="1283" s="14" customFormat="1">
      <c r="A1283" s="14"/>
      <c r="B1283" s="234"/>
      <c r="C1283" s="235"/>
      <c r="D1283" s="225" t="s">
        <v>142</v>
      </c>
      <c r="E1283" s="236" t="s">
        <v>19</v>
      </c>
      <c r="F1283" s="237" t="s">
        <v>1205</v>
      </c>
      <c r="G1283" s="235"/>
      <c r="H1283" s="238">
        <v>22.800000000000001</v>
      </c>
      <c r="I1283" s="239"/>
      <c r="J1283" s="235"/>
      <c r="K1283" s="235"/>
      <c r="L1283" s="240"/>
      <c r="M1283" s="241"/>
      <c r="N1283" s="242"/>
      <c r="O1283" s="242"/>
      <c r="P1283" s="242"/>
      <c r="Q1283" s="242"/>
      <c r="R1283" s="242"/>
      <c r="S1283" s="242"/>
      <c r="T1283" s="243"/>
      <c r="U1283" s="14"/>
      <c r="V1283" s="14"/>
      <c r="W1283" s="14"/>
      <c r="X1283" s="14"/>
      <c r="Y1283" s="14"/>
      <c r="Z1283" s="14"/>
      <c r="AA1283" s="14"/>
      <c r="AB1283" s="14"/>
      <c r="AC1283" s="14"/>
      <c r="AD1283" s="14"/>
      <c r="AE1283" s="14"/>
      <c r="AT1283" s="244" t="s">
        <v>142</v>
      </c>
      <c r="AU1283" s="244" t="s">
        <v>81</v>
      </c>
      <c r="AV1283" s="14" t="s">
        <v>81</v>
      </c>
      <c r="AW1283" s="14" t="s">
        <v>33</v>
      </c>
      <c r="AX1283" s="14" t="s">
        <v>72</v>
      </c>
      <c r="AY1283" s="244" t="s">
        <v>132</v>
      </c>
    </row>
    <row r="1284" s="13" customFormat="1">
      <c r="A1284" s="13"/>
      <c r="B1284" s="223"/>
      <c r="C1284" s="224"/>
      <c r="D1284" s="225" t="s">
        <v>142</v>
      </c>
      <c r="E1284" s="226" t="s">
        <v>19</v>
      </c>
      <c r="F1284" s="227" t="s">
        <v>173</v>
      </c>
      <c r="G1284" s="224"/>
      <c r="H1284" s="226" t="s">
        <v>19</v>
      </c>
      <c r="I1284" s="228"/>
      <c r="J1284" s="224"/>
      <c r="K1284" s="224"/>
      <c r="L1284" s="229"/>
      <c r="M1284" s="230"/>
      <c r="N1284" s="231"/>
      <c r="O1284" s="231"/>
      <c r="P1284" s="231"/>
      <c r="Q1284" s="231"/>
      <c r="R1284" s="231"/>
      <c r="S1284" s="231"/>
      <c r="T1284" s="232"/>
      <c r="U1284" s="13"/>
      <c r="V1284" s="13"/>
      <c r="W1284" s="13"/>
      <c r="X1284" s="13"/>
      <c r="Y1284" s="13"/>
      <c r="Z1284" s="13"/>
      <c r="AA1284" s="13"/>
      <c r="AB1284" s="13"/>
      <c r="AC1284" s="13"/>
      <c r="AD1284" s="13"/>
      <c r="AE1284" s="13"/>
      <c r="AT1284" s="233" t="s">
        <v>142</v>
      </c>
      <c r="AU1284" s="233" t="s">
        <v>81</v>
      </c>
      <c r="AV1284" s="13" t="s">
        <v>77</v>
      </c>
      <c r="AW1284" s="13" t="s">
        <v>33</v>
      </c>
      <c r="AX1284" s="13" t="s">
        <v>72</v>
      </c>
      <c r="AY1284" s="233" t="s">
        <v>132</v>
      </c>
    </row>
    <row r="1285" s="14" customFormat="1">
      <c r="A1285" s="14"/>
      <c r="B1285" s="234"/>
      <c r="C1285" s="235"/>
      <c r="D1285" s="225" t="s">
        <v>142</v>
      </c>
      <c r="E1285" s="236" t="s">
        <v>19</v>
      </c>
      <c r="F1285" s="237" t="s">
        <v>1206</v>
      </c>
      <c r="G1285" s="235"/>
      <c r="H1285" s="238">
        <v>1.8</v>
      </c>
      <c r="I1285" s="239"/>
      <c r="J1285" s="235"/>
      <c r="K1285" s="235"/>
      <c r="L1285" s="240"/>
      <c r="M1285" s="241"/>
      <c r="N1285" s="242"/>
      <c r="O1285" s="242"/>
      <c r="P1285" s="242"/>
      <c r="Q1285" s="242"/>
      <c r="R1285" s="242"/>
      <c r="S1285" s="242"/>
      <c r="T1285" s="243"/>
      <c r="U1285" s="14"/>
      <c r="V1285" s="14"/>
      <c r="W1285" s="14"/>
      <c r="X1285" s="14"/>
      <c r="Y1285" s="14"/>
      <c r="Z1285" s="14"/>
      <c r="AA1285" s="14"/>
      <c r="AB1285" s="14"/>
      <c r="AC1285" s="14"/>
      <c r="AD1285" s="14"/>
      <c r="AE1285" s="14"/>
      <c r="AT1285" s="244" t="s">
        <v>142</v>
      </c>
      <c r="AU1285" s="244" t="s">
        <v>81</v>
      </c>
      <c r="AV1285" s="14" t="s">
        <v>81</v>
      </c>
      <c r="AW1285" s="14" t="s">
        <v>33</v>
      </c>
      <c r="AX1285" s="14" t="s">
        <v>72</v>
      </c>
      <c r="AY1285" s="244" t="s">
        <v>132</v>
      </c>
    </row>
    <row r="1286" s="13" customFormat="1">
      <c r="A1286" s="13"/>
      <c r="B1286" s="223"/>
      <c r="C1286" s="224"/>
      <c r="D1286" s="225" t="s">
        <v>142</v>
      </c>
      <c r="E1286" s="226" t="s">
        <v>19</v>
      </c>
      <c r="F1286" s="227" t="s">
        <v>148</v>
      </c>
      <c r="G1286" s="224"/>
      <c r="H1286" s="226" t="s">
        <v>19</v>
      </c>
      <c r="I1286" s="228"/>
      <c r="J1286" s="224"/>
      <c r="K1286" s="224"/>
      <c r="L1286" s="229"/>
      <c r="M1286" s="230"/>
      <c r="N1286" s="231"/>
      <c r="O1286" s="231"/>
      <c r="P1286" s="231"/>
      <c r="Q1286" s="231"/>
      <c r="R1286" s="231"/>
      <c r="S1286" s="231"/>
      <c r="T1286" s="232"/>
      <c r="U1286" s="13"/>
      <c r="V1286" s="13"/>
      <c r="W1286" s="13"/>
      <c r="X1286" s="13"/>
      <c r="Y1286" s="13"/>
      <c r="Z1286" s="13"/>
      <c r="AA1286" s="13"/>
      <c r="AB1286" s="13"/>
      <c r="AC1286" s="13"/>
      <c r="AD1286" s="13"/>
      <c r="AE1286" s="13"/>
      <c r="AT1286" s="233" t="s">
        <v>142</v>
      </c>
      <c r="AU1286" s="233" t="s">
        <v>81</v>
      </c>
      <c r="AV1286" s="13" t="s">
        <v>77</v>
      </c>
      <c r="AW1286" s="13" t="s">
        <v>33</v>
      </c>
      <c r="AX1286" s="13" t="s">
        <v>72</v>
      </c>
      <c r="AY1286" s="233" t="s">
        <v>132</v>
      </c>
    </row>
    <row r="1287" s="14" customFormat="1">
      <c r="A1287" s="14"/>
      <c r="B1287" s="234"/>
      <c r="C1287" s="235"/>
      <c r="D1287" s="225" t="s">
        <v>142</v>
      </c>
      <c r="E1287" s="236" t="s">
        <v>19</v>
      </c>
      <c r="F1287" s="237" t="s">
        <v>1207</v>
      </c>
      <c r="G1287" s="235"/>
      <c r="H1287" s="238">
        <v>4.9500000000000002</v>
      </c>
      <c r="I1287" s="239"/>
      <c r="J1287" s="235"/>
      <c r="K1287" s="235"/>
      <c r="L1287" s="240"/>
      <c r="M1287" s="241"/>
      <c r="N1287" s="242"/>
      <c r="O1287" s="242"/>
      <c r="P1287" s="242"/>
      <c r="Q1287" s="242"/>
      <c r="R1287" s="242"/>
      <c r="S1287" s="242"/>
      <c r="T1287" s="243"/>
      <c r="U1287" s="14"/>
      <c r="V1287" s="14"/>
      <c r="W1287" s="14"/>
      <c r="X1287" s="14"/>
      <c r="Y1287" s="14"/>
      <c r="Z1287" s="14"/>
      <c r="AA1287" s="14"/>
      <c r="AB1287" s="14"/>
      <c r="AC1287" s="14"/>
      <c r="AD1287" s="14"/>
      <c r="AE1287" s="14"/>
      <c r="AT1287" s="244" t="s">
        <v>142</v>
      </c>
      <c r="AU1287" s="244" t="s">
        <v>81</v>
      </c>
      <c r="AV1287" s="14" t="s">
        <v>81</v>
      </c>
      <c r="AW1287" s="14" t="s">
        <v>33</v>
      </c>
      <c r="AX1287" s="14" t="s">
        <v>72</v>
      </c>
      <c r="AY1287" s="244" t="s">
        <v>132</v>
      </c>
    </row>
    <row r="1288" s="13" customFormat="1">
      <c r="A1288" s="13"/>
      <c r="B1288" s="223"/>
      <c r="C1288" s="224"/>
      <c r="D1288" s="225" t="s">
        <v>142</v>
      </c>
      <c r="E1288" s="226" t="s">
        <v>19</v>
      </c>
      <c r="F1288" s="227" t="s">
        <v>150</v>
      </c>
      <c r="G1288" s="224"/>
      <c r="H1288" s="226" t="s">
        <v>19</v>
      </c>
      <c r="I1288" s="228"/>
      <c r="J1288" s="224"/>
      <c r="K1288" s="224"/>
      <c r="L1288" s="229"/>
      <c r="M1288" s="230"/>
      <c r="N1288" s="231"/>
      <c r="O1288" s="231"/>
      <c r="P1288" s="231"/>
      <c r="Q1288" s="231"/>
      <c r="R1288" s="231"/>
      <c r="S1288" s="231"/>
      <c r="T1288" s="232"/>
      <c r="U1288" s="13"/>
      <c r="V1288" s="13"/>
      <c r="W1288" s="13"/>
      <c r="X1288" s="13"/>
      <c r="Y1288" s="13"/>
      <c r="Z1288" s="13"/>
      <c r="AA1288" s="13"/>
      <c r="AB1288" s="13"/>
      <c r="AC1288" s="13"/>
      <c r="AD1288" s="13"/>
      <c r="AE1288" s="13"/>
      <c r="AT1288" s="233" t="s">
        <v>142</v>
      </c>
      <c r="AU1288" s="233" t="s">
        <v>81</v>
      </c>
      <c r="AV1288" s="13" t="s">
        <v>77</v>
      </c>
      <c r="AW1288" s="13" t="s">
        <v>33</v>
      </c>
      <c r="AX1288" s="13" t="s">
        <v>72</v>
      </c>
      <c r="AY1288" s="233" t="s">
        <v>132</v>
      </c>
    </row>
    <row r="1289" s="14" customFormat="1">
      <c r="A1289" s="14"/>
      <c r="B1289" s="234"/>
      <c r="C1289" s="235"/>
      <c r="D1289" s="225" t="s">
        <v>142</v>
      </c>
      <c r="E1289" s="236" t="s">
        <v>19</v>
      </c>
      <c r="F1289" s="237" t="s">
        <v>1208</v>
      </c>
      <c r="G1289" s="235"/>
      <c r="H1289" s="238">
        <v>3.1499999999999999</v>
      </c>
      <c r="I1289" s="239"/>
      <c r="J1289" s="235"/>
      <c r="K1289" s="235"/>
      <c r="L1289" s="240"/>
      <c r="M1289" s="241"/>
      <c r="N1289" s="242"/>
      <c r="O1289" s="242"/>
      <c r="P1289" s="242"/>
      <c r="Q1289" s="242"/>
      <c r="R1289" s="242"/>
      <c r="S1289" s="242"/>
      <c r="T1289" s="243"/>
      <c r="U1289" s="14"/>
      <c r="V1289" s="14"/>
      <c r="W1289" s="14"/>
      <c r="X1289" s="14"/>
      <c r="Y1289" s="14"/>
      <c r="Z1289" s="14"/>
      <c r="AA1289" s="14"/>
      <c r="AB1289" s="14"/>
      <c r="AC1289" s="14"/>
      <c r="AD1289" s="14"/>
      <c r="AE1289" s="14"/>
      <c r="AT1289" s="244" t="s">
        <v>142</v>
      </c>
      <c r="AU1289" s="244" t="s">
        <v>81</v>
      </c>
      <c r="AV1289" s="14" t="s">
        <v>81</v>
      </c>
      <c r="AW1289" s="14" t="s">
        <v>33</v>
      </c>
      <c r="AX1289" s="14" t="s">
        <v>72</v>
      </c>
      <c r="AY1289" s="244" t="s">
        <v>132</v>
      </c>
    </row>
    <row r="1290" s="13" customFormat="1">
      <c r="A1290" s="13"/>
      <c r="B1290" s="223"/>
      <c r="C1290" s="224"/>
      <c r="D1290" s="225" t="s">
        <v>142</v>
      </c>
      <c r="E1290" s="226" t="s">
        <v>19</v>
      </c>
      <c r="F1290" s="227" t="s">
        <v>179</v>
      </c>
      <c r="G1290" s="224"/>
      <c r="H1290" s="226" t="s">
        <v>19</v>
      </c>
      <c r="I1290" s="228"/>
      <c r="J1290" s="224"/>
      <c r="K1290" s="224"/>
      <c r="L1290" s="229"/>
      <c r="M1290" s="230"/>
      <c r="N1290" s="231"/>
      <c r="O1290" s="231"/>
      <c r="P1290" s="231"/>
      <c r="Q1290" s="231"/>
      <c r="R1290" s="231"/>
      <c r="S1290" s="231"/>
      <c r="T1290" s="232"/>
      <c r="U1290" s="13"/>
      <c r="V1290" s="13"/>
      <c r="W1290" s="13"/>
      <c r="X1290" s="13"/>
      <c r="Y1290" s="13"/>
      <c r="Z1290" s="13"/>
      <c r="AA1290" s="13"/>
      <c r="AB1290" s="13"/>
      <c r="AC1290" s="13"/>
      <c r="AD1290" s="13"/>
      <c r="AE1290" s="13"/>
      <c r="AT1290" s="233" t="s">
        <v>142</v>
      </c>
      <c r="AU1290" s="233" t="s">
        <v>81</v>
      </c>
      <c r="AV1290" s="13" t="s">
        <v>77</v>
      </c>
      <c r="AW1290" s="13" t="s">
        <v>33</v>
      </c>
      <c r="AX1290" s="13" t="s">
        <v>72</v>
      </c>
      <c r="AY1290" s="233" t="s">
        <v>132</v>
      </c>
    </row>
    <row r="1291" s="14" customFormat="1">
      <c r="A1291" s="14"/>
      <c r="B1291" s="234"/>
      <c r="C1291" s="235"/>
      <c r="D1291" s="225" t="s">
        <v>142</v>
      </c>
      <c r="E1291" s="236" t="s">
        <v>19</v>
      </c>
      <c r="F1291" s="237" t="s">
        <v>1209</v>
      </c>
      <c r="G1291" s="235"/>
      <c r="H1291" s="238">
        <v>2.1000000000000001</v>
      </c>
      <c r="I1291" s="239"/>
      <c r="J1291" s="235"/>
      <c r="K1291" s="235"/>
      <c r="L1291" s="240"/>
      <c r="M1291" s="241"/>
      <c r="N1291" s="242"/>
      <c r="O1291" s="242"/>
      <c r="P1291" s="242"/>
      <c r="Q1291" s="242"/>
      <c r="R1291" s="242"/>
      <c r="S1291" s="242"/>
      <c r="T1291" s="243"/>
      <c r="U1291" s="14"/>
      <c r="V1291" s="14"/>
      <c r="W1291" s="14"/>
      <c r="X1291" s="14"/>
      <c r="Y1291" s="14"/>
      <c r="Z1291" s="14"/>
      <c r="AA1291" s="14"/>
      <c r="AB1291" s="14"/>
      <c r="AC1291" s="14"/>
      <c r="AD1291" s="14"/>
      <c r="AE1291" s="14"/>
      <c r="AT1291" s="244" t="s">
        <v>142</v>
      </c>
      <c r="AU1291" s="244" t="s">
        <v>81</v>
      </c>
      <c r="AV1291" s="14" t="s">
        <v>81</v>
      </c>
      <c r="AW1291" s="14" t="s">
        <v>33</v>
      </c>
      <c r="AX1291" s="14" t="s">
        <v>72</v>
      </c>
      <c r="AY1291" s="244" t="s">
        <v>132</v>
      </c>
    </row>
    <row r="1292" s="13" customFormat="1">
      <c r="A1292" s="13"/>
      <c r="B1292" s="223"/>
      <c r="C1292" s="224"/>
      <c r="D1292" s="225" t="s">
        <v>142</v>
      </c>
      <c r="E1292" s="226" t="s">
        <v>19</v>
      </c>
      <c r="F1292" s="227" t="s">
        <v>160</v>
      </c>
      <c r="G1292" s="224"/>
      <c r="H1292" s="226" t="s">
        <v>19</v>
      </c>
      <c r="I1292" s="228"/>
      <c r="J1292" s="224"/>
      <c r="K1292" s="224"/>
      <c r="L1292" s="229"/>
      <c r="M1292" s="230"/>
      <c r="N1292" s="231"/>
      <c r="O1292" s="231"/>
      <c r="P1292" s="231"/>
      <c r="Q1292" s="231"/>
      <c r="R1292" s="231"/>
      <c r="S1292" s="231"/>
      <c r="T1292" s="232"/>
      <c r="U1292" s="13"/>
      <c r="V1292" s="13"/>
      <c r="W1292" s="13"/>
      <c r="X1292" s="13"/>
      <c r="Y1292" s="13"/>
      <c r="Z1292" s="13"/>
      <c r="AA1292" s="13"/>
      <c r="AB1292" s="13"/>
      <c r="AC1292" s="13"/>
      <c r="AD1292" s="13"/>
      <c r="AE1292" s="13"/>
      <c r="AT1292" s="233" t="s">
        <v>142</v>
      </c>
      <c r="AU1292" s="233" t="s">
        <v>81</v>
      </c>
      <c r="AV1292" s="13" t="s">
        <v>77</v>
      </c>
      <c r="AW1292" s="13" t="s">
        <v>33</v>
      </c>
      <c r="AX1292" s="13" t="s">
        <v>72</v>
      </c>
      <c r="AY1292" s="233" t="s">
        <v>132</v>
      </c>
    </row>
    <row r="1293" s="14" customFormat="1">
      <c r="A1293" s="14"/>
      <c r="B1293" s="234"/>
      <c r="C1293" s="235"/>
      <c r="D1293" s="225" t="s">
        <v>142</v>
      </c>
      <c r="E1293" s="236" t="s">
        <v>19</v>
      </c>
      <c r="F1293" s="237" t="s">
        <v>1210</v>
      </c>
      <c r="G1293" s="235"/>
      <c r="H1293" s="238">
        <v>5.0999999999999996</v>
      </c>
      <c r="I1293" s="239"/>
      <c r="J1293" s="235"/>
      <c r="K1293" s="235"/>
      <c r="L1293" s="240"/>
      <c r="M1293" s="241"/>
      <c r="N1293" s="242"/>
      <c r="O1293" s="242"/>
      <c r="P1293" s="242"/>
      <c r="Q1293" s="242"/>
      <c r="R1293" s="242"/>
      <c r="S1293" s="242"/>
      <c r="T1293" s="243"/>
      <c r="U1293" s="14"/>
      <c r="V1293" s="14"/>
      <c r="W1293" s="14"/>
      <c r="X1293" s="14"/>
      <c r="Y1293" s="14"/>
      <c r="Z1293" s="14"/>
      <c r="AA1293" s="14"/>
      <c r="AB1293" s="14"/>
      <c r="AC1293" s="14"/>
      <c r="AD1293" s="14"/>
      <c r="AE1293" s="14"/>
      <c r="AT1293" s="244" t="s">
        <v>142</v>
      </c>
      <c r="AU1293" s="244" t="s">
        <v>81</v>
      </c>
      <c r="AV1293" s="14" t="s">
        <v>81</v>
      </c>
      <c r="AW1293" s="14" t="s">
        <v>33</v>
      </c>
      <c r="AX1293" s="14" t="s">
        <v>72</v>
      </c>
      <c r="AY1293" s="244" t="s">
        <v>132</v>
      </c>
    </row>
    <row r="1294" s="13" customFormat="1">
      <c r="A1294" s="13"/>
      <c r="B1294" s="223"/>
      <c r="C1294" s="224"/>
      <c r="D1294" s="225" t="s">
        <v>142</v>
      </c>
      <c r="E1294" s="226" t="s">
        <v>19</v>
      </c>
      <c r="F1294" s="227" t="s">
        <v>325</v>
      </c>
      <c r="G1294" s="224"/>
      <c r="H1294" s="226" t="s">
        <v>19</v>
      </c>
      <c r="I1294" s="228"/>
      <c r="J1294" s="224"/>
      <c r="K1294" s="224"/>
      <c r="L1294" s="229"/>
      <c r="M1294" s="230"/>
      <c r="N1294" s="231"/>
      <c r="O1294" s="231"/>
      <c r="P1294" s="231"/>
      <c r="Q1294" s="231"/>
      <c r="R1294" s="231"/>
      <c r="S1294" s="231"/>
      <c r="T1294" s="232"/>
      <c r="U1294" s="13"/>
      <c r="V1294" s="13"/>
      <c r="W1294" s="13"/>
      <c r="X1294" s="13"/>
      <c r="Y1294" s="13"/>
      <c r="Z1294" s="13"/>
      <c r="AA1294" s="13"/>
      <c r="AB1294" s="13"/>
      <c r="AC1294" s="13"/>
      <c r="AD1294" s="13"/>
      <c r="AE1294" s="13"/>
      <c r="AT1294" s="233" t="s">
        <v>142</v>
      </c>
      <c r="AU1294" s="233" t="s">
        <v>81</v>
      </c>
      <c r="AV1294" s="13" t="s">
        <v>77</v>
      </c>
      <c r="AW1294" s="13" t="s">
        <v>33</v>
      </c>
      <c r="AX1294" s="13" t="s">
        <v>72</v>
      </c>
      <c r="AY1294" s="233" t="s">
        <v>132</v>
      </c>
    </row>
    <row r="1295" s="14" customFormat="1">
      <c r="A1295" s="14"/>
      <c r="B1295" s="234"/>
      <c r="C1295" s="235"/>
      <c r="D1295" s="225" t="s">
        <v>142</v>
      </c>
      <c r="E1295" s="236" t="s">
        <v>19</v>
      </c>
      <c r="F1295" s="237" t="s">
        <v>1199</v>
      </c>
      <c r="G1295" s="235"/>
      <c r="H1295" s="238">
        <v>0.59999999999999998</v>
      </c>
      <c r="I1295" s="239"/>
      <c r="J1295" s="235"/>
      <c r="K1295" s="235"/>
      <c r="L1295" s="240"/>
      <c r="M1295" s="241"/>
      <c r="N1295" s="242"/>
      <c r="O1295" s="242"/>
      <c r="P1295" s="242"/>
      <c r="Q1295" s="242"/>
      <c r="R1295" s="242"/>
      <c r="S1295" s="242"/>
      <c r="T1295" s="243"/>
      <c r="U1295" s="14"/>
      <c r="V1295" s="14"/>
      <c r="W1295" s="14"/>
      <c r="X1295" s="14"/>
      <c r="Y1295" s="14"/>
      <c r="Z1295" s="14"/>
      <c r="AA1295" s="14"/>
      <c r="AB1295" s="14"/>
      <c r="AC1295" s="14"/>
      <c r="AD1295" s="14"/>
      <c r="AE1295" s="14"/>
      <c r="AT1295" s="244" t="s">
        <v>142</v>
      </c>
      <c r="AU1295" s="244" t="s">
        <v>81</v>
      </c>
      <c r="AV1295" s="14" t="s">
        <v>81</v>
      </c>
      <c r="AW1295" s="14" t="s">
        <v>33</v>
      </c>
      <c r="AX1295" s="14" t="s">
        <v>72</v>
      </c>
      <c r="AY1295" s="244" t="s">
        <v>132</v>
      </c>
    </row>
    <row r="1296" s="15" customFormat="1">
      <c r="A1296" s="15"/>
      <c r="B1296" s="245"/>
      <c r="C1296" s="246"/>
      <c r="D1296" s="225" t="s">
        <v>142</v>
      </c>
      <c r="E1296" s="247" t="s">
        <v>19</v>
      </c>
      <c r="F1296" s="248" t="s">
        <v>152</v>
      </c>
      <c r="G1296" s="246"/>
      <c r="H1296" s="249">
        <v>40.5</v>
      </c>
      <c r="I1296" s="250"/>
      <c r="J1296" s="246"/>
      <c r="K1296" s="246"/>
      <c r="L1296" s="251"/>
      <c r="M1296" s="252"/>
      <c r="N1296" s="253"/>
      <c r="O1296" s="253"/>
      <c r="P1296" s="253"/>
      <c r="Q1296" s="253"/>
      <c r="R1296" s="253"/>
      <c r="S1296" s="253"/>
      <c r="T1296" s="254"/>
      <c r="U1296" s="15"/>
      <c r="V1296" s="15"/>
      <c r="W1296" s="15"/>
      <c r="X1296" s="15"/>
      <c r="Y1296" s="15"/>
      <c r="Z1296" s="15"/>
      <c r="AA1296" s="15"/>
      <c r="AB1296" s="15"/>
      <c r="AC1296" s="15"/>
      <c r="AD1296" s="15"/>
      <c r="AE1296" s="15"/>
      <c r="AT1296" s="255" t="s">
        <v>142</v>
      </c>
      <c r="AU1296" s="255" t="s">
        <v>81</v>
      </c>
      <c r="AV1296" s="15" t="s">
        <v>87</v>
      </c>
      <c r="AW1296" s="15" t="s">
        <v>33</v>
      </c>
      <c r="AX1296" s="15" t="s">
        <v>77</v>
      </c>
      <c r="AY1296" s="255" t="s">
        <v>132</v>
      </c>
    </row>
    <row r="1297" s="2" customFormat="1" ht="24.15" customHeight="1">
      <c r="A1297" s="39"/>
      <c r="B1297" s="40"/>
      <c r="C1297" s="205" t="s">
        <v>1211</v>
      </c>
      <c r="D1297" s="205" t="s">
        <v>134</v>
      </c>
      <c r="E1297" s="206" t="s">
        <v>1212</v>
      </c>
      <c r="F1297" s="207" t="s">
        <v>1213</v>
      </c>
      <c r="G1297" s="208" t="s">
        <v>302</v>
      </c>
      <c r="H1297" s="209">
        <v>417.14999999999998</v>
      </c>
      <c r="I1297" s="210"/>
      <c r="J1297" s="211">
        <f>ROUND(I1297*H1297,2)</f>
        <v>0</v>
      </c>
      <c r="K1297" s="207" t="s">
        <v>138</v>
      </c>
      <c r="L1297" s="45"/>
      <c r="M1297" s="212" t="s">
        <v>19</v>
      </c>
      <c r="N1297" s="213" t="s">
        <v>43</v>
      </c>
      <c r="O1297" s="85"/>
      <c r="P1297" s="214">
        <f>O1297*H1297</f>
        <v>0</v>
      </c>
      <c r="Q1297" s="214">
        <v>0.00032000000000000003</v>
      </c>
      <c r="R1297" s="214">
        <f>Q1297*H1297</f>
        <v>0.133488</v>
      </c>
      <c r="S1297" s="214">
        <v>0</v>
      </c>
      <c r="T1297" s="215">
        <f>S1297*H1297</f>
        <v>0</v>
      </c>
      <c r="U1297" s="39"/>
      <c r="V1297" s="39"/>
      <c r="W1297" s="39"/>
      <c r="X1297" s="39"/>
      <c r="Y1297" s="39"/>
      <c r="Z1297" s="39"/>
      <c r="AA1297" s="39"/>
      <c r="AB1297" s="39"/>
      <c r="AC1297" s="39"/>
      <c r="AD1297" s="39"/>
      <c r="AE1297" s="39"/>
      <c r="AR1297" s="216" t="s">
        <v>333</v>
      </c>
      <c r="AT1297" s="216" t="s">
        <v>134</v>
      </c>
      <c r="AU1297" s="216" t="s">
        <v>81</v>
      </c>
      <c r="AY1297" s="18" t="s">
        <v>132</v>
      </c>
      <c r="BE1297" s="217">
        <f>IF(N1297="základní",J1297,0)</f>
        <v>0</v>
      </c>
      <c r="BF1297" s="217">
        <f>IF(N1297="snížená",J1297,0)</f>
        <v>0</v>
      </c>
      <c r="BG1297" s="217">
        <f>IF(N1297="zákl. přenesená",J1297,0)</f>
        <v>0</v>
      </c>
      <c r="BH1297" s="217">
        <f>IF(N1297="sníž. přenesená",J1297,0)</f>
        <v>0</v>
      </c>
      <c r="BI1297" s="217">
        <f>IF(N1297="nulová",J1297,0)</f>
        <v>0</v>
      </c>
      <c r="BJ1297" s="18" t="s">
        <v>77</v>
      </c>
      <c r="BK1297" s="217">
        <f>ROUND(I1297*H1297,2)</f>
        <v>0</v>
      </c>
      <c r="BL1297" s="18" t="s">
        <v>333</v>
      </c>
      <c r="BM1297" s="216" t="s">
        <v>1214</v>
      </c>
    </row>
    <row r="1298" s="2" customFormat="1">
      <c r="A1298" s="39"/>
      <c r="B1298" s="40"/>
      <c r="C1298" s="41"/>
      <c r="D1298" s="218" t="s">
        <v>140</v>
      </c>
      <c r="E1298" s="41"/>
      <c r="F1298" s="219" t="s">
        <v>1215</v>
      </c>
      <c r="G1298" s="41"/>
      <c r="H1298" s="41"/>
      <c r="I1298" s="220"/>
      <c r="J1298" s="41"/>
      <c r="K1298" s="41"/>
      <c r="L1298" s="45"/>
      <c r="M1298" s="221"/>
      <c r="N1298" s="222"/>
      <c r="O1298" s="85"/>
      <c r="P1298" s="85"/>
      <c r="Q1298" s="85"/>
      <c r="R1298" s="85"/>
      <c r="S1298" s="85"/>
      <c r="T1298" s="86"/>
      <c r="U1298" s="39"/>
      <c r="V1298" s="39"/>
      <c r="W1298" s="39"/>
      <c r="X1298" s="39"/>
      <c r="Y1298" s="39"/>
      <c r="Z1298" s="39"/>
      <c r="AA1298" s="39"/>
      <c r="AB1298" s="39"/>
      <c r="AC1298" s="39"/>
      <c r="AD1298" s="39"/>
      <c r="AE1298" s="39"/>
      <c r="AT1298" s="18" t="s">
        <v>140</v>
      </c>
      <c r="AU1298" s="18" t="s">
        <v>81</v>
      </c>
    </row>
    <row r="1299" s="13" customFormat="1">
      <c r="A1299" s="13"/>
      <c r="B1299" s="223"/>
      <c r="C1299" s="224"/>
      <c r="D1299" s="225" t="s">
        <v>142</v>
      </c>
      <c r="E1299" s="226" t="s">
        <v>19</v>
      </c>
      <c r="F1299" s="227" t="s">
        <v>365</v>
      </c>
      <c r="G1299" s="224"/>
      <c r="H1299" s="226" t="s">
        <v>19</v>
      </c>
      <c r="I1299" s="228"/>
      <c r="J1299" s="224"/>
      <c r="K1299" s="224"/>
      <c r="L1299" s="229"/>
      <c r="M1299" s="230"/>
      <c r="N1299" s="231"/>
      <c r="O1299" s="231"/>
      <c r="P1299" s="231"/>
      <c r="Q1299" s="231"/>
      <c r="R1299" s="231"/>
      <c r="S1299" s="231"/>
      <c r="T1299" s="232"/>
      <c r="U1299" s="13"/>
      <c r="V1299" s="13"/>
      <c r="W1299" s="13"/>
      <c r="X1299" s="13"/>
      <c r="Y1299" s="13"/>
      <c r="Z1299" s="13"/>
      <c r="AA1299" s="13"/>
      <c r="AB1299" s="13"/>
      <c r="AC1299" s="13"/>
      <c r="AD1299" s="13"/>
      <c r="AE1299" s="13"/>
      <c r="AT1299" s="233" t="s">
        <v>142</v>
      </c>
      <c r="AU1299" s="233" t="s">
        <v>81</v>
      </c>
      <c r="AV1299" s="13" t="s">
        <v>77</v>
      </c>
      <c r="AW1299" s="13" t="s">
        <v>33</v>
      </c>
      <c r="AX1299" s="13" t="s">
        <v>72</v>
      </c>
      <c r="AY1299" s="233" t="s">
        <v>132</v>
      </c>
    </row>
    <row r="1300" s="13" customFormat="1">
      <c r="A1300" s="13"/>
      <c r="B1300" s="223"/>
      <c r="C1300" s="224"/>
      <c r="D1300" s="225" t="s">
        <v>142</v>
      </c>
      <c r="E1300" s="226" t="s">
        <v>19</v>
      </c>
      <c r="F1300" s="227" t="s">
        <v>144</v>
      </c>
      <c r="G1300" s="224"/>
      <c r="H1300" s="226" t="s">
        <v>19</v>
      </c>
      <c r="I1300" s="228"/>
      <c r="J1300" s="224"/>
      <c r="K1300" s="224"/>
      <c r="L1300" s="229"/>
      <c r="M1300" s="230"/>
      <c r="N1300" s="231"/>
      <c r="O1300" s="231"/>
      <c r="P1300" s="231"/>
      <c r="Q1300" s="231"/>
      <c r="R1300" s="231"/>
      <c r="S1300" s="231"/>
      <c r="T1300" s="232"/>
      <c r="U1300" s="13"/>
      <c r="V1300" s="13"/>
      <c r="W1300" s="13"/>
      <c r="X1300" s="13"/>
      <c r="Y1300" s="13"/>
      <c r="Z1300" s="13"/>
      <c r="AA1300" s="13"/>
      <c r="AB1300" s="13"/>
      <c r="AC1300" s="13"/>
      <c r="AD1300" s="13"/>
      <c r="AE1300" s="13"/>
      <c r="AT1300" s="233" t="s">
        <v>142</v>
      </c>
      <c r="AU1300" s="233" t="s">
        <v>81</v>
      </c>
      <c r="AV1300" s="13" t="s">
        <v>77</v>
      </c>
      <c r="AW1300" s="13" t="s">
        <v>33</v>
      </c>
      <c r="AX1300" s="13" t="s">
        <v>72</v>
      </c>
      <c r="AY1300" s="233" t="s">
        <v>132</v>
      </c>
    </row>
    <row r="1301" s="14" customFormat="1">
      <c r="A1301" s="14"/>
      <c r="B1301" s="234"/>
      <c r="C1301" s="235"/>
      <c r="D1301" s="225" t="s">
        <v>142</v>
      </c>
      <c r="E1301" s="236" t="s">
        <v>19</v>
      </c>
      <c r="F1301" s="237" t="s">
        <v>306</v>
      </c>
      <c r="G1301" s="235"/>
      <c r="H1301" s="238">
        <v>106.59</v>
      </c>
      <c r="I1301" s="239"/>
      <c r="J1301" s="235"/>
      <c r="K1301" s="235"/>
      <c r="L1301" s="240"/>
      <c r="M1301" s="241"/>
      <c r="N1301" s="242"/>
      <c r="O1301" s="242"/>
      <c r="P1301" s="242"/>
      <c r="Q1301" s="242"/>
      <c r="R1301" s="242"/>
      <c r="S1301" s="242"/>
      <c r="T1301" s="243"/>
      <c r="U1301" s="14"/>
      <c r="V1301" s="14"/>
      <c r="W1301" s="14"/>
      <c r="X1301" s="14"/>
      <c r="Y1301" s="14"/>
      <c r="Z1301" s="14"/>
      <c r="AA1301" s="14"/>
      <c r="AB1301" s="14"/>
      <c r="AC1301" s="14"/>
      <c r="AD1301" s="14"/>
      <c r="AE1301" s="14"/>
      <c r="AT1301" s="244" t="s">
        <v>142</v>
      </c>
      <c r="AU1301" s="244" t="s">
        <v>81</v>
      </c>
      <c r="AV1301" s="14" t="s">
        <v>81</v>
      </c>
      <c r="AW1301" s="14" t="s">
        <v>33</v>
      </c>
      <c r="AX1301" s="14" t="s">
        <v>72</v>
      </c>
      <c r="AY1301" s="244" t="s">
        <v>132</v>
      </c>
    </row>
    <row r="1302" s="13" customFormat="1">
      <c r="A1302" s="13"/>
      <c r="B1302" s="223"/>
      <c r="C1302" s="224"/>
      <c r="D1302" s="225" t="s">
        <v>142</v>
      </c>
      <c r="E1302" s="226" t="s">
        <v>19</v>
      </c>
      <c r="F1302" s="227" t="s">
        <v>269</v>
      </c>
      <c r="G1302" s="224"/>
      <c r="H1302" s="226" t="s">
        <v>19</v>
      </c>
      <c r="I1302" s="228"/>
      <c r="J1302" s="224"/>
      <c r="K1302" s="224"/>
      <c r="L1302" s="229"/>
      <c r="M1302" s="230"/>
      <c r="N1302" s="231"/>
      <c r="O1302" s="231"/>
      <c r="P1302" s="231"/>
      <c r="Q1302" s="231"/>
      <c r="R1302" s="231"/>
      <c r="S1302" s="231"/>
      <c r="T1302" s="232"/>
      <c r="U1302" s="13"/>
      <c r="V1302" s="13"/>
      <c r="W1302" s="13"/>
      <c r="X1302" s="13"/>
      <c r="Y1302" s="13"/>
      <c r="Z1302" s="13"/>
      <c r="AA1302" s="13"/>
      <c r="AB1302" s="13"/>
      <c r="AC1302" s="13"/>
      <c r="AD1302" s="13"/>
      <c r="AE1302" s="13"/>
      <c r="AT1302" s="233" t="s">
        <v>142</v>
      </c>
      <c r="AU1302" s="233" t="s">
        <v>81</v>
      </c>
      <c r="AV1302" s="13" t="s">
        <v>77</v>
      </c>
      <c r="AW1302" s="13" t="s">
        <v>33</v>
      </c>
      <c r="AX1302" s="13" t="s">
        <v>72</v>
      </c>
      <c r="AY1302" s="233" t="s">
        <v>132</v>
      </c>
    </row>
    <row r="1303" s="14" customFormat="1">
      <c r="A1303" s="14"/>
      <c r="B1303" s="234"/>
      <c r="C1303" s="235"/>
      <c r="D1303" s="225" t="s">
        <v>142</v>
      </c>
      <c r="E1303" s="236" t="s">
        <v>19</v>
      </c>
      <c r="F1303" s="237" t="s">
        <v>309</v>
      </c>
      <c r="G1303" s="235"/>
      <c r="H1303" s="238">
        <v>19.399999999999999</v>
      </c>
      <c r="I1303" s="239"/>
      <c r="J1303" s="235"/>
      <c r="K1303" s="235"/>
      <c r="L1303" s="240"/>
      <c r="M1303" s="241"/>
      <c r="N1303" s="242"/>
      <c r="O1303" s="242"/>
      <c r="P1303" s="242"/>
      <c r="Q1303" s="242"/>
      <c r="R1303" s="242"/>
      <c r="S1303" s="242"/>
      <c r="T1303" s="243"/>
      <c r="U1303" s="14"/>
      <c r="V1303" s="14"/>
      <c r="W1303" s="14"/>
      <c r="X1303" s="14"/>
      <c r="Y1303" s="14"/>
      <c r="Z1303" s="14"/>
      <c r="AA1303" s="14"/>
      <c r="AB1303" s="14"/>
      <c r="AC1303" s="14"/>
      <c r="AD1303" s="14"/>
      <c r="AE1303" s="14"/>
      <c r="AT1303" s="244" t="s">
        <v>142</v>
      </c>
      <c r="AU1303" s="244" t="s">
        <v>81</v>
      </c>
      <c r="AV1303" s="14" t="s">
        <v>81</v>
      </c>
      <c r="AW1303" s="14" t="s">
        <v>33</v>
      </c>
      <c r="AX1303" s="14" t="s">
        <v>72</v>
      </c>
      <c r="AY1303" s="244" t="s">
        <v>132</v>
      </c>
    </row>
    <row r="1304" s="13" customFormat="1">
      <c r="A1304" s="13"/>
      <c r="B1304" s="223"/>
      <c r="C1304" s="224"/>
      <c r="D1304" s="225" t="s">
        <v>142</v>
      </c>
      <c r="E1304" s="226" t="s">
        <v>19</v>
      </c>
      <c r="F1304" s="227" t="s">
        <v>173</v>
      </c>
      <c r="G1304" s="224"/>
      <c r="H1304" s="226" t="s">
        <v>19</v>
      </c>
      <c r="I1304" s="228"/>
      <c r="J1304" s="224"/>
      <c r="K1304" s="224"/>
      <c r="L1304" s="229"/>
      <c r="M1304" s="230"/>
      <c r="N1304" s="231"/>
      <c r="O1304" s="231"/>
      <c r="P1304" s="231"/>
      <c r="Q1304" s="231"/>
      <c r="R1304" s="231"/>
      <c r="S1304" s="231"/>
      <c r="T1304" s="232"/>
      <c r="U1304" s="13"/>
      <c r="V1304" s="13"/>
      <c r="W1304" s="13"/>
      <c r="X1304" s="13"/>
      <c r="Y1304" s="13"/>
      <c r="Z1304" s="13"/>
      <c r="AA1304" s="13"/>
      <c r="AB1304" s="13"/>
      <c r="AC1304" s="13"/>
      <c r="AD1304" s="13"/>
      <c r="AE1304" s="13"/>
      <c r="AT1304" s="233" t="s">
        <v>142</v>
      </c>
      <c r="AU1304" s="233" t="s">
        <v>81</v>
      </c>
      <c r="AV1304" s="13" t="s">
        <v>77</v>
      </c>
      <c r="AW1304" s="13" t="s">
        <v>33</v>
      </c>
      <c r="AX1304" s="13" t="s">
        <v>72</v>
      </c>
      <c r="AY1304" s="233" t="s">
        <v>132</v>
      </c>
    </row>
    <row r="1305" s="14" customFormat="1">
      <c r="A1305" s="14"/>
      <c r="B1305" s="234"/>
      <c r="C1305" s="235"/>
      <c r="D1305" s="225" t="s">
        <v>142</v>
      </c>
      <c r="E1305" s="236" t="s">
        <v>19</v>
      </c>
      <c r="F1305" s="237" t="s">
        <v>311</v>
      </c>
      <c r="G1305" s="235"/>
      <c r="H1305" s="238">
        <v>26.18</v>
      </c>
      <c r="I1305" s="239"/>
      <c r="J1305" s="235"/>
      <c r="K1305" s="235"/>
      <c r="L1305" s="240"/>
      <c r="M1305" s="241"/>
      <c r="N1305" s="242"/>
      <c r="O1305" s="242"/>
      <c r="P1305" s="242"/>
      <c r="Q1305" s="242"/>
      <c r="R1305" s="242"/>
      <c r="S1305" s="242"/>
      <c r="T1305" s="243"/>
      <c r="U1305" s="14"/>
      <c r="V1305" s="14"/>
      <c r="W1305" s="14"/>
      <c r="X1305" s="14"/>
      <c r="Y1305" s="14"/>
      <c r="Z1305" s="14"/>
      <c r="AA1305" s="14"/>
      <c r="AB1305" s="14"/>
      <c r="AC1305" s="14"/>
      <c r="AD1305" s="14"/>
      <c r="AE1305" s="14"/>
      <c r="AT1305" s="244" t="s">
        <v>142</v>
      </c>
      <c r="AU1305" s="244" t="s">
        <v>81</v>
      </c>
      <c r="AV1305" s="14" t="s">
        <v>81</v>
      </c>
      <c r="AW1305" s="14" t="s">
        <v>33</v>
      </c>
      <c r="AX1305" s="14" t="s">
        <v>72</v>
      </c>
      <c r="AY1305" s="244" t="s">
        <v>132</v>
      </c>
    </row>
    <row r="1306" s="13" customFormat="1">
      <c r="A1306" s="13"/>
      <c r="B1306" s="223"/>
      <c r="C1306" s="224"/>
      <c r="D1306" s="225" t="s">
        <v>142</v>
      </c>
      <c r="E1306" s="226" t="s">
        <v>19</v>
      </c>
      <c r="F1306" s="227" t="s">
        <v>148</v>
      </c>
      <c r="G1306" s="224"/>
      <c r="H1306" s="226" t="s">
        <v>19</v>
      </c>
      <c r="I1306" s="228"/>
      <c r="J1306" s="224"/>
      <c r="K1306" s="224"/>
      <c r="L1306" s="229"/>
      <c r="M1306" s="230"/>
      <c r="N1306" s="231"/>
      <c r="O1306" s="231"/>
      <c r="P1306" s="231"/>
      <c r="Q1306" s="231"/>
      <c r="R1306" s="231"/>
      <c r="S1306" s="231"/>
      <c r="T1306" s="232"/>
      <c r="U1306" s="13"/>
      <c r="V1306" s="13"/>
      <c r="W1306" s="13"/>
      <c r="X1306" s="13"/>
      <c r="Y1306" s="13"/>
      <c r="Z1306" s="13"/>
      <c r="AA1306" s="13"/>
      <c r="AB1306" s="13"/>
      <c r="AC1306" s="13"/>
      <c r="AD1306" s="13"/>
      <c r="AE1306" s="13"/>
      <c r="AT1306" s="233" t="s">
        <v>142</v>
      </c>
      <c r="AU1306" s="233" t="s">
        <v>81</v>
      </c>
      <c r="AV1306" s="13" t="s">
        <v>77</v>
      </c>
      <c r="AW1306" s="13" t="s">
        <v>33</v>
      </c>
      <c r="AX1306" s="13" t="s">
        <v>72</v>
      </c>
      <c r="AY1306" s="233" t="s">
        <v>132</v>
      </c>
    </row>
    <row r="1307" s="14" customFormat="1">
      <c r="A1307" s="14"/>
      <c r="B1307" s="234"/>
      <c r="C1307" s="235"/>
      <c r="D1307" s="225" t="s">
        <v>142</v>
      </c>
      <c r="E1307" s="236" t="s">
        <v>19</v>
      </c>
      <c r="F1307" s="237" t="s">
        <v>314</v>
      </c>
      <c r="G1307" s="235"/>
      <c r="H1307" s="238">
        <v>38.93</v>
      </c>
      <c r="I1307" s="239"/>
      <c r="J1307" s="235"/>
      <c r="K1307" s="235"/>
      <c r="L1307" s="240"/>
      <c r="M1307" s="241"/>
      <c r="N1307" s="242"/>
      <c r="O1307" s="242"/>
      <c r="P1307" s="242"/>
      <c r="Q1307" s="242"/>
      <c r="R1307" s="242"/>
      <c r="S1307" s="242"/>
      <c r="T1307" s="243"/>
      <c r="U1307" s="14"/>
      <c r="V1307" s="14"/>
      <c r="W1307" s="14"/>
      <c r="X1307" s="14"/>
      <c r="Y1307" s="14"/>
      <c r="Z1307" s="14"/>
      <c r="AA1307" s="14"/>
      <c r="AB1307" s="14"/>
      <c r="AC1307" s="14"/>
      <c r="AD1307" s="14"/>
      <c r="AE1307" s="14"/>
      <c r="AT1307" s="244" t="s">
        <v>142</v>
      </c>
      <c r="AU1307" s="244" t="s">
        <v>81</v>
      </c>
      <c r="AV1307" s="14" t="s">
        <v>81</v>
      </c>
      <c r="AW1307" s="14" t="s">
        <v>33</v>
      </c>
      <c r="AX1307" s="14" t="s">
        <v>72</v>
      </c>
      <c r="AY1307" s="244" t="s">
        <v>132</v>
      </c>
    </row>
    <row r="1308" s="13" customFormat="1">
      <c r="A1308" s="13"/>
      <c r="B1308" s="223"/>
      <c r="C1308" s="224"/>
      <c r="D1308" s="225" t="s">
        <v>142</v>
      </c>
      <c r="E1308" s="226" t="s">
        <v>19</v>
      </c>
      <c r="F1308" s="227" t="s">
        <v>150</v>
      </c>
      <c r="G1308" s="224"/>
      <c r="H1308" s="226" t="s">
        <v>19</v>
      </c>
      <c r="I1308" s="228"/>
      <c r="J1308" s="224"/>
      <c r="K1308" s="224"/>
      <c r="L1308" s="229"/>
      <c r="M1308" s="230"/>
      <c r="N1308" s="231"/>
      <c r="O1308" s="231"/>
      <c r="P1308" s="231"/>
      <c r="Q1308" s="231"/>
      <c r="R1308" s="231"/>
      <c r="S1308" s="231"/>
      <c r="T1308" s="232"/>
      <c r="U1308" s="13"/>
      <c r="V1308" s="13"/>
      <c r="W1308" s="13"/>
      <c r="X1308" s="13"/>
      <c r="Y1308" s="13"/>
      <c r="Z1308" s="13"/>
      <c r="AA1308" s="13"/>
      <c r="AB1308" s="13"/>
      <c r="AC1308" s="13"/>
      <c r="AD1308" s="13"/>
      <c r="AE1308" s="13"/>
      <c r="AT1308" s="233" t="s">
        <v>142</v>
      </c>
      <c r="AU1308" s="233" t="s">
        <v>81</v>
      </c>
      <c r="AV1308" s="13" t="s">
        <v>77</v>
      </c>
      <c r="AW1308" s="13" t="s">
        <v>33</v>
      </c>
      <c r="AX1308" s="13" t="s">
        <v>72</v>
      </c>
      <c r="AY1308" s="233" t="s">
        <v>132</v>
      </c>
    </row>
    <row r="1309" s="14" customFormat="1">
      <c r="A1309" s="14"/>
      <c r="B1309" s="234"/>
      <c r="C1309" s="235"/>
      <c r="D1309" s="225" t="s">
        <v>142</v>
      </c>
      <c r="E1309" s="236" t="s">
        <v>19</v>
      </c>
      <c r="F1309" s="237" t="s">
        <v>317</v>
      </c>
      <c r="G1309" s="235"/>
      <c r="H1309" s="238">
        <v>28.879999999999999</v>
      </c>
      <c r="I1309" s="239"/>
      <c r="J1309" s="235"/>
      <c r="K1309" s="235"/>
      <c r="L1309" s="240"/>
      <c r="M1309" s="241"/>
      <c r="N1309" s="242"/>
      <c r="O1309" s="242"/>
      <c r="P1309" s="242"/>
      <c r="Q1309" s="242"/>
      <c r="R1309" s="242"/>
      <c r="S1309" s="242"/>
      <c r="T1309" s="243"/>
      <c r="U1309" s="14"/>
      <c r="V1309" s="14"/>
      <c r="W1309" s="14"/>
      <c r="X1309" s="14"/>
      <c r="Y1309" s="14"/>
      <c r="Z1309" s="14"/>
      <c r="AA1309" s="14"/>
      <c r="AB1309" s="14"/>
      <c r="AC1309" s="14"/>
      <c r="AD1309" s="14"/>
      <c r="AE1309" s="14"/>
      <c r="AT1309" s="244" t="s">
        <v>142</v>
      </c>
      <c r="AU1309" s="244" t="s">
        <v>81</v>
      </c>
      <c r="AV1309" s="14" t="s">
        <v>81</v>
      </c>
      <c r="AW1309" s="14" t="s">
        <v>33</v>
      </c>
      <c r="AX1309" s="14" t="s">
        <v>72</v>
      </c>
      <c r="AY1309" s="244" t="s">
        <v>132</v>
      </c>
    </row>
    <row r="1310" s="13" customFormat="1">
      <c r="A1310" s="13"/>
      <c r="B1310" s="223"/>
      <c r="C1310" s="224"/>
      <c r="D1310" s="225" t="s">
        <v>142</v>
      </c>
      <c r="E1310" s="226" t="s">
        <v>19</v>
      </c>
      <c r="F1310" s="227" t="s">
        <v>179</v>
      </c>
      <c r="G1310" s="224"/>
      <c r="H1310" s="226" t="s">
        <v>19</v>
      </c>
      <c r="I1310" s="228"/>
      <c r="J1310" s="224"/>
      <c r="K1310" s="224"/>
      <c r="L1310" s="229"/>
      <c r="M1310" s="230"/>
      <c r="N1310" s="231"/>
      <c r="O1310" s="231"/>
      <c r="P1310" s="231"/>
      <c r="Q1310" s="231"/>
      <c r="R1310" s="231"/>
      <c r="S1310" s="231"/>
      <c r="T1310" s="232"/>
      <c r="U1310" s="13"/>
      <c r="V1310" s="13"/>
      <c r="W1310" s="13"/>
      <c r="X1310" s="13"/>
      <c r="Y1310" s="13"/>
      <c r="Z1310" s="13"/>
      <c r="AA1310" s="13"/>
      <c r="AB1310" s="13"/>
      <c r="AC1310" s="13"/>
      <c r="AD1310" s="13"/>
      <c r="AE1310" s="13"/>
      <c r="AT1310" s="233" t="s">
        <v>142</v>
      </c>
      <c r="AU1310" s="233" t="s">
        <v>81</v>
      </c>
      <c r="AV1310" s="13" t="s">
        <v>77</v>
      </c>
      <c r="AW1310" s="13" t="s">
        <v>33</v>
      </c>
      <c r="AX1310" s="13" t="s">
        <v>72</v>
      </c>
      <c r="AY1310" s="233" t="s">
        <v>132</v>
      </c>
    </row>
    <row r="1311" s="14" customFormat="1">
      <c r="A1311" s="14"/>
      <c r="B1311" s="234"/>
      <c r="C1311" s="235"/>
      <c r="D1311" s="225" t="s">
        <v>142</v>
      </c>
      <c r="E1311" s="236" t="s">
        <v>19</v>
      </c>
      <c r="F1311" s="237" t="s">
        <v>319</v>
      </c>
      <c r="G1311" s="235"/>
      <c r="H1311" s="238">
        <v>22.93</v>
      </c>
      <c r="I1311" s="239"/>
      <c r="J1311" s="235"/>
      <c r="K1311" s="235"/>
      <c r="L1311" s="240"/>
      <c r="M1311" s="241"/>
      <c r="N1311" s="242"/>
      <c r="O1311" s="242"/>
      <c r="P1311" s="242"/>
      <c r="Q1311" s="242"/>
      <c r="R1311" s="242"/>
      <c r="S1311" s="242"/>
      <c r="T1311" s="243"/>
      <c r="U1311" s="14"/>
      <c r="V1311" s="14"/>
      <c r="W1311" s="14"/>
      <c r="X1311" s="14"/>
      <c r="Y1311" s="14"/>
      <c r="Z1311" s="14"/>
      <c r="AA1311" s="14"/>
      <c r="AB1311" s="14"/>
      <c r="AC1311" s="14"/>
      <c r="AD1311" s="14"/>
      <c r="AE1311" s="14"/>
      <c r="AT1311" s="244" t="s">
        <v>142</v>
      </c>
      <c r="AU1311" s="244" t="s">
        <v>81</v>
      </c>
      <c r="AV1311" s="14" t="s">
        <v>81</v>
      </c>
      <c r="AW1311" s="14" t="s">
        <v>33</v>
      </c>
      <c r="AX1311" s="14" t="s">
        <v>72</v>
      </c>
      <c r="AY1311" s="244" t="s">
        <v>132</v>
      </c>
    </row>
    <row r="1312" s="13" customFormat="1">
      <c r="A1312" s="13"/>
      <c r="B1312" s="223"/>
      <c r="C1312" s="224"/>
      <c r="D1312" s="225" t="s">
        <v>142</v>
      </c>
      <c r="E1312" s="226" t="s">
        <v>19</v>
      </c>
      <c r="F1312" s="227" t="s">
        <v>160</v>
      </c>
      <c r="G1312" s="224"/>
      <c r="H1312" s="226" t="s">
        <v>19</v>
      </c>
      <c r="I1312" s="228"/>
      <c r="J1312" s="224"/>
      <c r="K1312" s="224"/>
      <c r="L1312" s="229"/>
      <c r="M1312" s="230"/>
      <c r="N1312" s="231"/>
      <c r="O1312" s="231"/>
      <c r="P1312" s="231"/>
      <c r="Q1312" s="231"/>
      <c r="R1312" s="231"/>
      <c r="S1312" s="231"/>
      <c r="T1312" s="232"/>
      <c r="U1312" s="13"/>
      <c r="V1312" s="13"/>
      <c r="W1312" s="13"/>
      <c r="X1312" s="13"/>
      <c r="Y1312" s="13"/>
      <c r="Z1312" s="13"/>
      <c r="AA1312" s="13"/>
      <c r="AB1312" s="13"/>
      <c r="AC1312" s="13"/>
      <c r="AD1312" s="13"/>
      <c r="AE1312" s="13"/>
      <c r="AT1312" s="233" t="s">
        <v>142</v>
      </c>
      <c r="AU1312" s="233" t="s">
        <v>81</v>
      </c>
      <c r="AV1312" s="13" t="s">
        <v>77</v>
      </c>
      <c r="AW1312" s="13" t="s">
        <v>33</v>
      </c>
      <c r="AX1312" s="13" t="s">
        <v>72</v>
      </c>
      <c r="AY1312" s="233" t="s">
        <v>132</v>
      </c>
    </row>
    <row r="1313" s="14" customFormat="1">
      <c r="A1313" s="14"/>
      <c r="B1313" s="234"/>
      <c r="C1313" s="235"/>
      <c r="D1313" s="225" t="s">
        <v>142</v>
      </c>
      <c r="E1313" s="236" t="s">
        <v>19</v>
      </c>
      <c r="F1313" s="237" t="s">
        <v>320</v>
      </c>
      <c r="G1313" s="235"/>
      <c r="H1313" s="238">
        <v>24.32</v>
      </c>
      <c r="I1313" s="239"/>
      <c r="J1313" s="235"/>
      <c r="K1313" s="235"/>
      <c r="L1313" s="240"/>
      <c r="M1313" s="241"/>
      <c r="N1313" s="242"/>
      <c r="O1313" s="242"/>
      <c r="P1313" s="242"/>
      <c r="Q1313" s="242"/>
      <c r="R1313" s="242"/>
      <c r="S1313" s="242"/>
      <c r="T1313" s="243"/>
      <c r="U1313" s="14"/>
      <c r="V1313" s="14"/>
      <c r="W1313" s="14"/>
      <c r="X1313" s="14"/>
      <c r="Y1313" s="14"/>
      <c r="Z1313" s="14"/>
      <c r="AA1313" s="14"/>
      <c r="AB1313" s="14"/>
      <c r="AC1313" s="14"/>
      <c r="AD1313" s="14"/>
      <c r="AE1313" s="14"/>
      <c r="AT1313" s="244" t="s">
        <v>142</v>
      </c>
      <c r="AU1313" s="244" t="s">
        <v>81</v>
      </c>
      <c r="AV1313" s="14" t="s">
        <v>81</v>
      </c>
      <c r="AW1313" s="14" t="s">
        <v>33</v>
      </c>
      <c r="AX1313" s="14" t="s">
        <v>72</v>
      </c>
      <c r="AY1313" s="244" t="s">
        <v>132</v>
      </c>
    </row>
    <row r="1314" s="13" customFormat="1">
      <c r="A1314" s="13"/>
      <c r="B1314" s="223"/>
      <c r="C1314" s="224"/>
      <c r="D1314" s="225" t="s">
        <v>142</v>
      </c>
      <c r="E1314" s="226" t="s">
        <v>19</v>
      </c>
      <c r="F1314" s="227" t="s">
        <v>325</v>
      </c>
      <c r="G1314" s="224"/>
      <c r="H1314" s="226" t="s">
        <v>19</v>
      </c>
      <c r="I1314" s="228"/>
      <c r="J1314" s="224"/>
      <c r="K1314" s="224"/>
      <c r="L1314" s="229"/>
      <c r="M1314" s="230"/>
      <c r="N1314" s="231"/>
      <c r="O1314" s="231"/>
      <c r="P1314" s="231"/>
      <c r="Q1314" s="231"/>
      <c r="R1314" s="231"/>
      <c r="S1314" s="231"/>
      <c r="T1314" s="232"/>
      <c r="U1314" s="13"/>
      <c r="V1314" s="13"/>
      <c r="W1314" s="13"/>
      <c r="X1314" s="13"/>
      <c r="Y1314" s="13"/>
      <c r="Z1314" s="13"/>
      <c r="AA1314" s="13"/>
      <c r="AB1314" s="13"/>
      <c r="AC1314" s="13"/>
      <c r="AD1314" s="13"/>
      <c r="AE1314" s="13"/>
      <c r="AT1314" s="233" t="s">
        <v>142</v>
      </c>
      <c r="AU1314" s="233" t="s">
        <v>81</v>
      </c>
      <c r="AV1314" s="13" t="s">
        <v>77</v>
      </c>
      <c r="AW1314" s="13" t="s">
        <v>33</v>
      </c>
      <c r="AX1314" s="13" t="s">
        <v>72</v>
      </c>
      <c r="AY1314" s="233" t="s">
        <v>132</v>
      </c>
    </row>
    <row r="1315" s="14" customFormat="1">
      <c r="A1315" s="14"/>
      <c r="B1315" s="234"/>
      <c r="C1315" s="235"/>
      <c r="D1315" s="225" t="s">
        <v>142</v>
      </c>
      <c r="E1315" s="236" t="s">
        <v>19</v>
      </c>
      <c r="F1315" s="237" t="s">
        <v>366</v>
      </c>
      <c r="G1315" s="235"/>
      <c r="H1315" s="238">
        <v>5.9000000000000004</v>
      </c>
      <c r="I1315" s="239"/>
      <c r="J1315" s="235"/>
      <c r="K1315" s="235"/>
      <c r="L1315" s="240"/>
      <c r="M1315" s="241"/>
      <c r="N1315" s="242"/>
      <c r="O1315" s="242"/>
      <c r="P1315" s="242"/>
      <c r="Q1315" s="242"/>
      <c r="R1315" s="242"/>
      <c r="S1315" s="242"/>
      <c r="T1315" s="243"/>
      <c r="U1315" s="14"/>
      <c r="V1315" s="14"/>
      <c r="W1315" s="14"/>
      <c r="X1315" s="14"/>
      <c r="Y1315" s="14"/>
      <c r="Z1315" s="14"/>
      <c r="AA1315" s="14"/>
      <c r="AB1315" s="14"/>
      <c r="AC1315" s="14"/>
      <c r="AD1315" s="14"/>
      <c r="AE1315" s="14"/>
      <c r="AT1315" s="244" t="s">
        <v>142</v>
      </c>
      <c r="AU1315" s="244" t="s">
        <v>81</v>
      </c>
      <c r="AV1315" s="14" t="s">
        <v>81</v>
      </c>
      <c r="AW1315" s="14" t="s">
        <v>33</v>
      </c>
      <c r="AX1315" s="14" t="s">
        <v>72</v>
      </c>
      <c r="AY1315" s="244" t="s">
        <v>132</v>
      </c>
    </row>
    <row r="1316" s="16" customFormat="1">
      <c r="A1316" s="16"/>
      <c r="B1316" s="256"/>
      <c r="C1316" s="257"/>
      <c r="D1316" s="225" t="s">
        <v>142</v>
      </c>
      <c r="E1316" s="258" t="s">
        <v>19</v>
      </c>
      <c r="F1316" s="259" t="s">
        <v>286</v>
      </c>
      <c r="G1316" s="257"/>
      <c r="H1316" s="260">
        <v>273.13</v>
      </c>
      <c r="I1316" s="261"/>
      <c r="J1316" s="257"/>
      <c r="K1316" s="257"/>
      <c r="L1316" s="262"/>
      <c r="M1316" s="263"/>
      <c r="N1316" s="264"/>
      <c r="O1316" s="264"/>
      <c r="P1316" s="264"/>
      <c r="Q1316" s="264"/>
      <c r="R1316" s="264"/>
      <c r="S1316" s="264"/>
      <c r="T1316" s="265"/>
      <c r="U1316" s="16"/>
      <c r="V1316" s="16"/>
      <c r="W1316" s="16"/>
      <c r="X1316" s="16"/>
      <c r="Y1316" s="16"/>
      <c r="Z1316" s="16"/>
      <c r="AA1316" s="16"/>
      <c r="AB1316" s="16"/>
      <c r="AC1316" s="16"/>
      <c r="AD1316" s="16"/>
      <c r="AE1316" s="16"/>
      <c r="AT1316" s="266" t="s">
        <v>142</v>
      </c>
      <c r="AU1316" s="266" t="s">
        <v>81</v>
      </c>
      <c r="AV1316" s="16" t="s">
        <v>84</v>
      </c>
      <c r="AW1316" s="16" t="s">
        <v>33</v>
      </c>
      <c r="AX1316" s="16" t="s">
        <v>72</v>
      </c>
      <c r="AY1316" s="266" t="s">
        <v>132</v>
      </c>
    </row>
    <row r="1317" s="13" customFormat="1">
      <c r="A1317" s="13"/>
      <c r="B1317" s="223"/>
      <c r="C1317" s="224"/>
      <c r="D1317" s="225" t="s">
        <v>142</v>
      </c>
      <c r="E1317" s="226" t="s">
        <v>19</v>
      </c>
      <c r="F1317" s="227" t="s">
        <v>143</v>
      </c>
      <c r="G1317" s="224"/>
      <c r="H1317" s="226" t="s">
        <v>19</v>
      </c>
      <c r="I1317" s="228"/>
      <c r="J1317" s="224"/>
      <c r="K1317" s="224"/>
      <c r="L1317" s="229"/>
      <c r="M1317" s="230"/>
      <c r="N1317" s="231"/>
      <c r="O1317" s="231"/>
      <c r="P1317" s="231"/>
      <c r="Q1317" s="231"/>
      <c r="R1317" s="231"/>
      <c r="S1317" s="231"/>
      <c r="T1317" s="232"/>
      <c r="U1317" s="13"/>
      <c r="V1317" s="13"/>
      <c r="W1317" s="13"/>
      <c r="X1317" s="13"/>
      <c r="Y1317" s="13"/>
      <c r="Z1317" s="13"/>
      <c r="AA1317" s="13"/>
      <c r="AB1317" s="13"/>
      <c r="AC1317" s="13"/>
      <c r="AD1317" s="13"/>
      <c r="AE1317" s="13"/>
      <c r="AT1317" s="233" t="s">
        <v>142</v>
      </c>
      <c r="AU1317" s="233" t="s">
        <v>81</v>
      </c>
      <c r="AV1317" s="13" t="s">
        <v>77</v>
      </c>
      <c r="AW1317" s="13" t="s">
        <v>33</v>
      </c>
      <c r="AX1317" s="13" t="s">
        <v>72</v>
      </c>
      <c r="AY1317" s="233" t="s">
        <v>132</v>
      </c>
    </row>
    <row r="1318" s="13" customFormat="1">
      <c r="A1318" s="13"/>
      <c r="B1318" s="223"/>
      <c r="C1318" s="224"/>
      <c r="D1318" s="225" t="s">
        <v>142</v>
      </c>
      <c r="E1318" s="226" t="s">
        <v>19</v>
      </c>
      <c r="F1318" s="227" t="s">
        <v>144</v>
      </c>
      <c r="G1318" s="224"/>
      <c r="H1318" s="226" t="s">
        <v>19</v>
      </c>
      <c r="I1318" s="228"/>
      <c r="J1318" s="224"/>
      <c r="K1318" s="224"/>
      <c r="L1318" s="229"/>
      <c r="M1318" s="230"/>
      <c r="N1318" s="231"/>
      <c r="O1318" s="231"/>
      <c r="P1318" s="231"/>
      <c r="Q1318" s="231"/>
      <c r="R1318" s="231"/>
      <c r="S1318" s="231"/>
      <c r="T1318" s="232"/>
      <c r="U1318" s="13"/>
      <c r="V1318" s="13"/>
      <c r="W1318" s="13"/>
      <c r="X1318" s="13"/>
      <c r="Y1318" s="13"/>
      <c r="Z1318" s="13"/>
      <c r="AA1318" s="13"/>
      <c r="AB1318" s="13"/>
      <c r="AC1318" s="13"/>
      <c r="AD1318" s="13"/>
      <c r="AE1318" s="13"/>
      <c r="AT1318" s="233" t="s">
        <v>142</v>
      </c>
      <c r="AU1318" s="233" t="s">
        <v>81</v>
      </c>
      <c r="AV1318" s="13" t="s">
        <v>77</v>
      </c>
      <c r="AW1318" s="13" t="s">
        <v>33</v>
      </c>
      <c r="AX1318" s="13" t="s">
        <v>72</v>
      </c>
      <c r="AY1318" s="233" t="s">
        <v>132</v>
      </c>
    </row>
    <row r="1319" s="14" customFormat="1">
      <c r="A1319" s="14"/>
      <c r="B1319" s="234"/>
      <c r="C1319" s="235"/>
      <c r="D1319" s="225" t="s">
        <v>142</v>
      </c>
      <c r="E1319" s="236" t="s">
        <v>19</v>
      </c>
      <c r="F1319" s="237" t="s">
        <v>367</v>
      </c>
      <c r="G1319" s="235"/>
      <c r="H1319" s="238">
        <v>39.899999999999999</v>
      </c>
      <c r="I1319" s="239"/>
      <c r="J1319" s="235"/>
      <c r="K1319" s="235"/>
      <c r="L1319" s="240"/>
      <c r="M1319" s="241"/>
      <c r="N1319" s="242"/>
      <c r="O1319" s="242"/>
      <c r="P1319" s="242"/>
      <c r="Q1319" s="242"/>
      <c r="R1319" s="242"/>
      <c r="S1319" s="242"/>
      <c r="T1319" s="243"/>
      <c r="U1319" s="14"/>
      <c r="V1319" s="14"/>
      <c r="W1319" s="14"/>
      <c r="X1319" s="14"/>
      <c r="Y1319" s="14"/>
      <c r="Z1319" s="14"/>
      <c r="AA1319" s="14"/>
      <c r="AB1319" s="14"/>
      <c r="AC1319" s="14"/>
      <c r="AD1319" s="14"/>
      <c r="AE1319" s="14"/>
      <c r="AT1319" s="244" t="s">
        <v>142</v>
      </c>
      <c r="AU1319" s="244" t="s">
        <v>81</v>
      </c>
      <c r="AV1319" s="14" t="s">
        <v>81</v>
      </c>
      <c r="AW1319" s="14" t="s">
        <v>33</v>
      </c>
      <c r="AX1319" s="14" t="s">
        <v>72</v>
      </c>
      <c r="AY1319" s="244" t="s">
        <v>132</v>
      </c>
    </row>
    <row r="1320" s="14" customFormat="1">
      <c r="A1320" s="14"/>
      <c r="B1320" s="234"/>
      <c r="C1320" s="235"/>
      <c r="D1320" s="225" t="s">
        <v>142</v>
      </c>
      <c r="E1320" s="236" t="s">
        <v>19</v>
      </c>
      <c r="F1320" s="237" t="s">
        <v>368</v>
      </c>
      <c r="G1320" s="235"/>
      <c r="H1320" s="238">
        <v>14.24</v>
      </c>
      <c r="I1320" s="239"/>
      <c r="J1320" s="235"/>
      <c r="K1320" s="235"/>
      <c r="L1320" s="240"/>
      <c r="M1320" s="241"/>
      <c r="N1320" s="242"/>
      <c r="O1320" s="242"/>
      <c r="P1320" s="242"/>
      <c r="Q1320" s="242"/>
      <c r="R1320" s="242"/>
      <c r="S1320" s="242"/>
      <c r="T1320" s="243"/>
      <c r="U1320" s="14"/>
      <c r="V1320" s="14"/>
      <c r="W1320" s="14"/>
      <c r="X1320" s="14"/>
      <c r="Y1320" s="14"/>
      <c r="Z1320" s="14"/>
      <c r="AA1320" s="14"/>
      <c r="AB1320" s="14"/>
      <c r="AC1320" s="14"/>
      <c r="AD1320" s="14"/>
      <c r="AE1320" s="14"/>
      <c r="AT1320" s="244" t="s">
        <v>142</v>
      </c>
      <c r="AU1320" s="244" t="s">
        <v>81</v>
      </c>
      <c r="AV1320" s="14" t="s">
        <v>81</v>
      </c>
      <c r="AW1320" s="14" t="s">
        <v>33</v>
      </c>
      <c r="AX1320" s="14" t="s">
        <v>72</v>
      </c>
      <c r="AY1320" s="244" t="s">
        <v>132</v>
      </c>
    </row>
    <row r="1321" s="14" customFormat="1">
      <c r="A1321" s="14"/>
      <c r="B1321" s="234"/>
      <c r="C1321" s="235"/>
      <c r="D1321" s="225" t="s">
        <v>142</v>
      </c>
      <c r="E1321" s="236" t="s">
        <v>19</v>
      </c>
      <c r="F1321" s="237" t="s">
        <v>369</v>
      </c>
      <c r="G1321" s="235"/>
      <c r="H1321" s="238">
        <v>18.800000000000001</v>
      </c>
      <c r="I1321" s="239"/>
      <c r="J1321" s="235"/>
      <c r="K1321" s="235"/>
      <c r="L1321" s="240"/>
      <c r="M1321" s="241"/>
      <c r="N1321" s="242"/>
      <c r="O1321" s="242"/>
      <c r="P1321" s="242"/>
      <c r="Q1321" s="242"/>
      <c r="R1321" s="242"/>
      <c r="S1321" s="242"/>
      <c r="T1321" s="243"/>
      <c r="U1321" s="14"/>
      <c r="V1321" s="14"/>
      <c r="W1321" s="14"/>
      <c r="X1321" s="14"/>
      <c r="Y1321" s="14"/>
      <c r="Z1321" s="14"/>
      <c r="AA1321" s="14"/>
      <c r="AB1321" s="14"/>
      <c r="AC1321" s="14"/>
      <c r="AD1321" s="14"/>
      <c r="AE1321" s="14"/>
      <c r="AT1321" s="244" t="s">
        <v>142</v>
      </c>
      <c r="AU1321" s="244" t="s">
        <v>81</v>
      </c>
      <c r="AV1321" s="14" t="s">
        <v>81</v>
      </c>
      <c r="AW1321" s="14" t="s">
        <v>33</v>
      </c>
      <c r="AX1321" s="14" t="s">
        <v>72</v>
      </c>
      <c r="AY1321" s="244" t="s">
        <v>132</v>
      </c>
    </row>
    <row r="1322" s="14" customFormat="1">
      <c r="A1322" s="14"/>
      <c r="B1322" s="234"/>
      <c r="C1322" s="235"/>
      <c r="D1322" s="225" t="s">
        <v>142</v>
      </c>
      <c r="E1322" s="236" t="s">
        <v>19</v>
      </c>
      <c r="F1322" s="237" t="s">
        <v>370</v>
      </c>
      <c r="G1322" s="235"/>
      <c r="H1322" s="238">
        <v>22.859999999999999</v>
      </c>
      <c r="I1322" s="239"/>
      <c r="J1322" s="235"/>
      <c r="K1322" s="235"/>
      <c r="L1322" s="240"/>
      <c r="M1322" s="241"/>
      <c r="N1322" s="242"/>
      <c r="O1322" s="242"/>
      <c r="P1322" s="242"/>
      <c r="Q1322" s="242"/>
      <c r="R1322" s="242"/>
      <c r="S1322" s="242"/>
      <c r="T1322" s="243"/>
      <c r="U1322" s="14"/>
      <c r="V1322" s="14"/>
      <c r="W1322" s="14"/>
      <c r="X1322" s="14"/>
      <c r="Y1322" s="14"/>
      <c r="Z1322" s="14"/>
      <c r="AA1322" s="14"/>
      <c r="AB1322" s="14"/>
      <c r="AC1322" s="14"/>
      <c r="AD1322" s="14"/>
      <c r="AE1322" s="14"/>
      <c r="AT1322" s="244" t="s">
        <v>142</v>
      </c>
      <c r="AU1322" s="244" t="s">
        <v>81</v>
      </c>
      <c r="AV1322" s="14" t="s">
        <v>81</v>
      </c>
      <c r="AW1322" s="14" t="s">
        <v>33</v>
      </c>
      <c r="AX1322" s="14" t="s">
        <v>72</v>
      </c>
      <c r="AY1322" s="244" t="s">
        <v>132</v>
      </c>
    </row>
    <row r="1323" s="13" customFormat="1">
      <c r="A1323" s="13"/>
      <c r="B1323" s="223"/>
      <c r="C1323" s="224"/>
      <c r="D1323" s="225" t="s">
        <v>142</v>
      </c>
      <c r="E1323" s="226" t="s">
        <v>19</v>
      </c>
      <c r="F1323" s="227" t="s">
        <v>173</v>
      </c>
      <c r="G1323" s="224"/>
      <c r="H1323" s="226" t="s">
        <v>19</v>
      </c>
      <c r="I1323" s="228"/>
      <c r="J1323" s="224"/>
      <c r="K1323" s="224"/>
      <c r="L1323" s="229"/>
      <c r="M1323" s="230"/>
      <c r="N1323" s="231"/>
      <c r="O1323" s="231"/>
      <c r="P1323" s="231"/>
      <c r="Q1323" s="231"/>
      <c r="R1323" s="231"/>
      <c r="S1323" s="231"/>
      <c r="T1323" s="232"/>
      <c r="U1323" s="13"/>
      <c r="V1323" s="13"/>
      <c r="W1323" s="13"/>
      <c r="X1323" s="13"/>
      <c r="Y1323" s="13"/>
      <c r="Z1323" s="13"/>
      <c r="AA1323" s="13"/>
      <c r="AB1323" s="13"/>
      <c r="AC1323" s="13"/>
      <c r="AD1323" s="13"/>
      <c r="AE1323" s="13"/>
      <c r="AT1323" s="233" t="s">
        <v>142</v>
      </c>
      <c r="AU1323" s="233" t="s">
        <v>81</v>
      </c>
      <c r="AV1323" s="13" t="s">
        <v>77</v>
      </c>
      <c r="AW1323" s="13" t="s">
        <v>33</v>
      </c>
      <c r="AX1323" s="13" t="s">
        <v>72</v>
      </c>
      <c r="AY1323" s="233" t="s">
        <v>132</v>
      </c>
    </row>
    <row r="1324" s="14" customFormat="1">
      <c r="A1324" s="14"/>
      <c r="B1324" s="234"/>
      <c r="C1324" s="235"/>
      <c r="D1324" s="225" t="s">
        <v>142</v>
      </c>
      <c r="E1324" s="236" t="s">
        <v>19</v>
      </c>
      <c r="F1324" s="237" t="s">
        <v>371</v>
      </c>
      <c r="G1324" s="235"/>
      <c r="H1324" s="238">
        <v>2.8399999999999999</v>
      </c>
      <c r="I1324" s="239"/>
      <c r="J1324" s="235"/>
      <c r="K1324" s="235"/>
      <c r="L1324" s="240"/>
      <c r="M1324" s="241"/>
      <c r="N1324" s="242"/>
      <c r="O1324" s="242"/>
      <c r="P1324" s="242"/>
      <c r="Q1324" s="242"/>
      <c r="R1324" s="242"/>
      <c r="S1324" s="242"/>
      <c r="T1324" s="243"/>
      <c r="U1324" s="14"/>
      <c r="V1324" s="14"/>
      <c r="W1324" s="14"/>
      <c r="X1324" s="14"/>
      <c r="Y1324" s="14"/>
      <c r="Z1324" s="14"/>
      <c r="AA1324" s="14"/>
      <c r="AB1324" s="14"/>
      <c r="AC1324" s="14"/>
      <c r="AD1324" s="14"/>
      <c r="AE1324" s="14"/>
      <c r="AT1324" s="244" t="s">
        <v>142</v>
      </c>
      <c r="AU1324" s="244" t="s">
        <v>81</v>
      </c>
      <c r="AV1324" s="14" t="s">
        <v>81</v>
      </c>
      <c r="AW1324" s="14" t="s">
        <v>33</v>
      </c>
      <c r="AX1324" s="14" t="s">
        <v>72</v>
      </c>
      <c r="AY1324" s="244" t="s">
        <v>132</v>
      </c>
    </row>
    <row r="1325" s="13" customFormat="1">
      <c r="A1325" s="13"/>
      <c r="B1325" s="223"/>
      <c r="C1325" s="224"/>
      <c r="D1325" s="225" t="s">
        <v>142</v>
      </c>
      <c r="E1325" s="226" t="s">
        <v>19</v>
      </c>
      <c r="F1325" s="227" t="s">
        <v>148</v>
      </c>
      <c r="G1325" s="224"/>
      <c r="H1325" s="226" t="s">
        <v>19</v>
      </c>
      <c r="I1325" s="228"/>
      <c r="J1325" s="224"/>
      <c r="K1325" s="224"/>
      <c r="L1325" s="229"/>
      <c r="M1325" s="230"/>
      <c r="N1325" s="231"/>
      <c r="O1325" s="231"/>
      <c r="P1325" s="231"/>
      <c r="Q1325" s="231"/>
      <c r="R1325" s="231"/>
      <c r="S1325" s="231"/>
      <c r="T1325" s="232"/>
      <c r="U1325" s="13"/>
      <c r="V1325" s="13"/>
      <c r="W1325" s="13"/>
      <c r="X1325" s="13"/>
      <c r="Y1325" s="13"/>
      <c r="Z1325" s="13"/>
      <c r="AA1325" s="13"/>
      <c r="AB1325" s="13"/>
      <c r="AC1325" s="13"/>
      <c r="AD1325" s="13"/>
      <c r="AE1325" s="13"/>
      <c r="AT1325" s="233" t="s">
        <v>142</v>
      </c>
      <c r="AU1325" s="233" t="s">
        <v>81</v>
      </c>
      <c r="AV1325" s="13" t="s">
        <v>77</v>
      </c>
      <c r="AW1325" s="13" t="s">
        <v>33</v>
      </c>
      <c r="AX1325" s="13" t="s">
        <v>72</v>
      </c>
      <c r="AY1325" s="233" t="s">
        <v>132</v>
      </c>
    </row>
    <row r="1326" s="14" customFormat="1">
      <c r="A1326" s="14"/>
      <c r="B1326" s="234"/>
      <c r="C1326" s="235"/>
      <c r="D1326" s="225" t="s">
        <v>142</v>
      </c>
      <c r="E1326" s="236" t="s">
        <v>19</v>
      </c>
      <c r="F1326" s="237" t="s">
        <v>372</v>
      </c>
      <c r="G1326" s="235"/>
      <c r="H1326" s="238">
        <v>15.99</v>
      </c>
      <c r="I1326" s="239"/>
      <c r="J1326" s="235"/>
      <c r="K1326" s="235"/>
      <c r="L1326" s="240"/>
      <c r="M1326" s="241"/>
      <c r="N1326" s="242"/>
      <c r="O1326" s="242"/>
      <c r="P1326" s="242"/>
      <c r="Q1326" s="242"/>
      <c r="R1326" s="242"/>
      <c r="S1326" s="242"/>
      <c r="T1326" s="243"/>
      <c r="U1326" s="14"/>
      <c r="V1326" s="14"/>
      <c r="W1326" s="14"/>
      <c r="X1326" s="14"/>
      <c r="Y1326" s="14"/>
      <c r="Z1326" s="14"/>
      <c r="AA1326" s="14"/>
      <c r="AB1326" s="14"/>
      <c r="AC1326" s="14"/>
      <c r="AD1326" s="14"/>
      <c r="AE1326" s="14"/>
      <c r="AT1326" s="244" t="s">
        <v>142</v>
      </c>
      <c r="AU1326" s="244" t="s">
        <v>81</v>
      </c>
      <c r="AV1326" s="14" t="s">
        <v>81</v>
      </c>
      <c r="AW1326" s="14" t="s">
        <v>33</v>
      </c>
      <c r="AX1326" s="14" t="s">
        <v>72</v>
      </c>
      <c r="AY1326" s="244" t="s">
        <v>132</v>
      </c>
    </row>
    <row r="1327" s="14" customFormat="1">
      <c r="A1327" s="14"/>
      <c r="B1327" s="234"/>
      <c r="C1327" s="235"/>
      <c r="D1327" s="225" t="s">
        <v>142</v>
      </c>
      <c r="E1327" s="236" t="s">
        <v>19</v>
      </c>
      <c r="F1327" s="237" t="s">
        <v>373</v>
      </c>
      <c r="G1327" s="235"/>
      <c r="H1327" s="238">
        <v>8.6799999999999997</v>
      </c>
      <c r="I1327" s="239"/>
      <c r="J1327" s="235"/>
      <c r="K1327" s="235"/>
      <c r="L1327" s="240"/>
      <c r="M1327" s="241"/>
      <c r="N1327" s="242"/>
      <c r="O1327" s="242"/>
      <c r="P1327" s="242"/>
      <c r="Q1327" s="242"/>
      <c r="R1327" s="242"/>
      <c r="S1327" s="242"/>
      <c r="T1327" s="243"/>
      <c r="U1327" s="14"/>
      <c r="V1327" s="14"/>
      <c r="W1327" s="14"/>
      <c r="X1327" s="14"/>
      <c r="Y1327" s="14"/>
      <c r="Z1327" s="14"/>
      <c r="AA1327" s="14"/>
      <c r="AB1327" s="14"/>
      <c r="AC1327" s="14"/>
      <c r="AD1327" s="14"/>
      <c r="AE1327" s="14"/>
      <c r="AT1327" s="244" t="s">
        <v>142</v>
      </c>
      <c r="AU1327" s="244" t="s">
        <v>81</v>
      </c>
      <c r="AV1327" s="14" t="s">
        <v>81</v>
      </c>
      <c r="AW1327" s="14" t="s">
        <v>33</v>
      </c>
      <c r="AX1327" s="14" t="s">
        <v>72</v>
      </c>
      <c r="AY1327" s="244" t="s">
        <v>132</v>
      </c>
    </row>
    <row r="1328" s="13" customFormat="1">
      <c r="A1328" s="13"/>
      <c r="B1328" s="223"/>
      <c r="C1328" s="224"/>
      <c r="D1328" s="225" t="s">
        <v>142</v>
      </c>
      <c r="E1328" s="226" t="s">
        <v>19</v>
      </c>
      <c r="F1328" s="227" t="s">
        <v>150</v>
      </c>
      <c r="G1328" s="224"/>
      <c r="H1328" s="226" t="s">
        <v>19</v>
      </c>
      <c r="I1328" s="228"/>
      <c r="J1328" s="224"/>
      <c r="K1328" s="224"/>
      <c r="L1328" s="229"/>
      <c r="M1328" s="230"/>
      <c r="N1328" s="231"/>
      <c r="O1328" s="231"/>
      <c r="P1328" s="231"/>
      <c r="Q1328" s="231"/>
      <c r="R1328" s="231"/>
      <c r="S1328" s="231"/>
      <c r="T1328" s="232"/>
      <c r="U1328" s="13"/>
      <c r="V1328" s="13"/>
      <c r="W1328" s="13"/>
      <c r="X1328" s="13"/>
      <c r="Y1328" s="13"/>
      <c r="Z1328" s="13"/>
      <c r="AA1328" s="13"/>
      <c r="AB1328" s="13"/>
      <c r="AC1328" s="13"/>
      <c r="AD1328" s="13"/>
      <c r="AE1328" s="13"/>
      <c r="AT1328" s="233" t="s">
        <v>142</v>
      </c>
      <c r="AU1328" s="233" t="s">
        <v>81</v>
      </c>
      <c r="AV1328" s="13" t="s">
        <v>77</v>
      </c>
      <c r="AW1328" s="13" t="s">
        <v>33</v>
      </c>
      <c r="AX1328" s="13" t="s">
        <v>72</v>
      </c>
      <c r="AY1328" s="233" t="s">
        <v>132</v>
      </c>
    </row>
    <row r="1329" s="14" customFormat="1">
      <c r="A1329" s="14"/>
      <c r="B1329" s="234"/>
      <c r="C1329" s="235"/>
      <c r="D1329" s="225" t="s">
        <v>142</v>
      </c>
      <c r="E1329" s="236" t="s">
        <v>19</v>
      </c>
      <c r="F1329" s="237" t="s">
        <v>374</v>
      </c>
      <c r="G1329" s="235"/>
      <c r="H1329" s="238">
        <v>8.8800000000000008</v>
      </c>
      <c r="I1329" s="239"/>
      <c r="J1329" s="235"/>
      <c r="K1329" s="235"/>
      <c r="L1329" s="240"/>
      <c r="M1329" s="241"/>
      <c r="N1329" s="242"/>
      <c r="O1329" s="242"/>
      <c r="P1329" s="242"/>
      <c r="Q1329" s="242"/>
      <c r="R1329" s="242"/>
      <c r="S1329" s="242"/>
      <c r="T1329" s="243"/>
      <c r="U1329" s="14"/>
      <c r="V1329" s="14"/>
      <c r="W1329" s="14"/>
      <c r="X1329" s="14"/>
      <c r="Y1329" s="14"/>
      <c r="Z1329" s="14"/>
      <c r="AA1329" s="14"/>
      <c r="AB1329" s="14"/>
      <c r="AC1329" s="14"/>
      <c r="AD1329" s="14"/>
      <c r="AE1329" s="14"/>
      <c r="AT1329" s="244" t="s">
        <v>142</v>
      </c>
      <c r="AU1329" s="244" t="s">
        <v>81</v>
      </c>
      <c r="AV1329" s="14" t="s">
        <v>81</v>
      </c>
      <c r="AW1329" s="14" t="s">
        <v>33</v>
      </c>
      <c r="AX1329" s="14" t="s">
        <v>72</v>
      </c>
      <c r="AY1329" s="244" t="s">
        <v>132</v>
      </c>
    </row>
    <row r="1330" s="13" customFormat="1">
      <c r="A1330" s="13"/>
      <c r="B1330" s="223"/>
      <c r="C1330" s="224"/>
      <c r="D1330" s="225" t="s">
        <v>142</v>
      </c>
      <c r="E1330" s="226" t="s">
        <v>19</v>
      </c>
      <c r="F1330" s="227" t="s">
        <v>179</v>
      </c>
      <c r="G1330" s="224"/>
      <c r="H1330" s="226" t="s">
        <v>19</v>
      </c>
      <c r="I1330" s="228"/>
      <c r="J1330" s="224"/>
      <c r="K1330" s="224"/>
      <c r="L1330" s="229"/>
      <c r="M1330" s="230"/>
      <c r="N1330" s="231"/>
      <c r="O1330" s="231"/>
      <c r="P1330" s="231"/>
      <c r="Q1330" s="231"/>
      <c r="R1330" s="231"/>
      <c r="S1330" s="231"/>
      <c r="T1330" s="232"/>
      <c r="U1330" s="13"/>
      <c r="V1330" s="13"/>
      <c r="W1330" s="13"/>
      <c r="X1330" s="13"/>
      <c r="Y1330" s="13"/>
      <c r="Z1330" s="13"/>
      <c r="AA1330" s="13"/>
      <c r="AB1330" s="13"/>
      <c r="AC1330" s="13"/>
      <c r="AD1330" s="13"/>
      <c r="AE1330" s="13"/>
      <c r="AT1330" s="233" t="s">
        <v>142</v>
      </c>
      <c r="AU1330" s="233" t="s">
        <v>81</v>
      </c>
      <c r="AV1330" s="13" t="s">
        <v>77</v>
      </c>
      <c r="AW1330" s="13" t="s">
        <v>33</v>
      </c>
      <c r="AX1330" s="13" t="s">
        <v>72</v>
      </c>
      <c r="AY1330" s="233" t="s">
        <v>132</v>
      </c>
    </row>
    <row r="1331" s="14" customFormat="1">
      <c r="A1331" s="14"/>
      <c r="B1331" s="234"/>
      <c r="C1331" s="235"/>
      <c r="D1331" s="225" t="s">
        <v>142</v>
      </c>
      <c r="E1331" s="236" t="s">
        <v>19</v>
      </c>
      <c r="F1331" s="237" t="s">
        <v>375</v>
      </c>
      <c r="G1331" s="235"/>
      <c r="H1331" s="238">
        <v>9.1999999999999993</v>
      </c>
      <c r="I1331" s="239"/>
      <c r="J1331" s="235"/>
      <c r="K1331" s="235"/>
      <c r="L1331" s="240"/>
      <c r="M1331" s="241"/>
      <c r="N1331" s="242"/>
      <c r="O1331" s="242"/>
      <c r="P1331" s="242"/>
      <c r="Q1331" s="242"/>
      <c r="R1331" s="242"/>
      <c r="S1331" s="242"/>
      <c r="T1331" s="243"/>
      <c r="U1331" s="14"/>
      <c r="V1331" s="14"/>
      <c r="W1331" s="14"/>
      <c r="X1331" s="14"/>
      <c r="Y1331" s="14"/>
      <c r="Z1331" s="14"/>
      <c r="AA1331" s="14"/>
      <c r="AB1331" s="14"/>
      <c r="AC1331" s="14"/>
      <c r="AD1331" s="14"/>
      <c r="AE1331" s="14"/>
      <c r="AT1331" s="244" t="s">
        <v>142</v>
      </c>
      <c r="AU1331" s="244" t="s">
        <v>81</v>
      </c>
      <c r="AV1331" s="14" t="s">
        <v>81</v>
      </c>
      <c r="AW1331" s="14" t="s">
        <v>33</v>
      </c>
      <c r="AX1331" s="14" t="s">
        <v>72</v>
      </c>
      <c r="AY1331" s="244" t="s">
        <v>132</v>
      </c>
    </row>
    <row r="1332" s="13" customFormat="1">
      <c r="A1332" s="13"/>
      <c r="B1332" s="223"/>
      <c r="C1332" s="224"/>
      <c r="D1332" s="225" t="s">
        <v>142</v>
      </c>
      <c r="E1332" s="226" t="s">
        <v>19</v>
      </c>
      <c r="F1332" s="227" t="s">
        <v>160</v>
      </c>
      <c r="G1332" s="224"/>
      <c r="H1332" s="226" t="s">
        <v>19</v>
      </c>
      <c r="I1332" s="228"/>
      <c r="J1332" s="224"/>
      <c r="K1332" s="224"/>
      <c r="L1332" s="229"/>
      <c r="M1332" s="230"/>
      <c r="N1332" s="231"/>
      <c r="O1332" s="231"/>
      <c r="P1332" s="231"/>
      <c r="Q1332" s="231"/>
      <c r="R1332" s="231"/>
      <c r="S1332" s="231"/>
      <c r="T1332" s="232"/>
      <c r="U1332" s="13"/>
      <c r="V1332" s="13"/>
      <c r="W1332" s="13"/>
      <c r="X1332" s="13"/>
      <c r="Y1332" s="13"/>
      <c r="Z1332" s="13"/>
      <c r="AA1332" s="13"/>
      <c r="AB1332" s="13"/>
      <c r="AC1332" s="13"/>
      <c r="AD1332" s="13"/>
      <c r="AE1332" s="13"/>
      <c r="AT1332" s="233" t="s">
        <v>142</v>
      </c>
      <c r="AU1332" s="233" t="s">
        <v>81</v>
      </c>
      <c r="AV1332" s="13" t="s">
        <v>77</v>
      </c>
      <c r="AW1332" s="13" t="s">
        <v>33</v>
      </c>
      <c r="AX1332" s="13" t="s">
        <v>72</v>
      </c>
      <c r="AY1332" s="233" t="s">
        <v>132</v>
      </c>
    </row>
    <row r="1333" s="14" customFormat="1">
      <c r="A1333" s="14"/>
      <c r="B1333" s="234"/>
      <c r="C1333" s="235"/>
      <c r="D1333" s="225" t="s">
        <v>142</v>
      </c>
      <c r="E1333" s="236" t="s">
        <v>19</v>
      </c>
      <c r="F1333" s="237" t="s">
        <v>376</v>
      </c>
      <c r="G1333" s="235"/>
      <c r="H1333" s="238">
        <v>2.6299999999999999</v>
      </c>
      <c r="I1333" s="239"/>
      <c r="J1333" s="235"/>
      <c r="K1333" s="235"/>
      <c r="L1333" s="240"/>
      <c r="M1333" s="241"/>
      <c r="N1333" s="242"/>
      <c r="O1333" s="242"/>
      <c r="P1333" s="242"/>
      <c r="Q1333" s="242"/>
      <c r="R1333" s="242"/>
      <c r="S1333" s="242"/>
      <c r="T1333" s="243"/>
      <c r="U1333" s="14"/>
      <c r="V1333" s="14"/>
      <c r="W1333" s="14"/>
      <c r="X1333" s="14"/>
      <c r="Y1333" s="14"/>
      <c r="Z1333" s="14"/>
      <c r="AA1333" s="14"/>
      <c r="AB1333" s="14"/>
      <c r="AC1333" s="14"/>
      <c r="AD1333" s="14"/>
      <c r="AE1333" s="14"/>
      <c r="AT1333" s="244" t="s">
        <v>142</v>
      </c>
      <c r="AU1333" s="244" t="s">
        <v>81</v>
      </c>
      <c r="AV1333" s="14" t="s">
        <v>81</v>
      </c>
      <c r="AW1333" s="14" t="s">
        <v>33</v>
      </c>
      <c r="AX1333" s="14" t="s">
        <v>72</v>
      </c>
      <c r="AY1333" s="244" t="s">
        <v>132</v>
      </c>
    </row>
    <row r="1334" s="16" customFormat="1">
      <c r="A1334" s="16"/>
      <c r="B1334" s="256"/>
      <c r="C1334" s="257"/>
      <c r="D1334" s="225" t="s">
        <v>142</v>
      </c>
      <c r="E1334" s="258" t="s">
        <v>19</v>
      </c>
      <c r="F1334" s="259" t="s">
        <v>286</v>
      </c>
      <c r="G1334" s="257"/>
      <c r="H1334" s="260">
        <v>144.02000000000001</v>
      </c>
      <c r="I1334" s="261"/>
      <c r="J1334" s="257"/>
      <c r="K1334" s="257"/>
      <c r="L1334" s="262"/>
      <c r="M1334" s="263"/>
      <c r="N1334" s="264"/>
      <c r="O1334" s="264"/>
      <c r="P1334" s="264"/>
      <c r="Q1334" s="264"/>
      <c r="R1334" s="264"/>
      <c r="S1334" s="264"/>
      <c r="T1334" s="265"/>
      <c r="U1334" s="16"/>
      <c r="V1334" s="16"/>
      <c r="W1334" s="16"/>
      <c r="X1334" s="16"/>
      <c r="Y1334" s="16"/>
      <c r="Z1334" s="16"/>
      <c r="AA1334" s="16"/>
      <c r="AB1334" s="16"/>
      <c r="AC1334" s="16"/>
      <c r="AD1334" s="16"/>
      <c r="AE1334" s="16"/>
      <c r="AT1334" s="266" t="s">
        <v>142</v>
      </c>
      <c r="AU1334" s="266" t="s">
        <v>81</v>
      </c>
      <c r="AV1334" s="16" t="s">
        <v>84</v>
      </c>
      <c r="AW1334" s="16" t="s">
        <v>33</v>
      </c>
      <c r="AX1334" s="16" t="s">
        <v>72</v>
      </c>
      <c r="AY1334" s="266" t="s">
        <v>132</v>
      </c>
    </row>
    <row r="1335" s="15" customFormat="1">
      <c r="A1335" s="15"/>
      <c r="B1335" s="245"/>
      <c r="C1335" s="246"/>
      <c r="D1335" s="225" t="s">
        <v>142</v>
      </c>
      <c r="E1335" s="247" t="s">
        <v>19</v>
      </c>
      <c r="F1335" s="248" t="s">
        <v>152</v>
      </c>
      <c r="G1335" s="246"/>
      <c r="H1335" s="249">
        <v>417.14999999999998</v>
      </c>
      <c r="I1335" s="250"/>
      <c r="J1335" s="246"/>
      <c r="K1335" s="246"/>
      <c r="L1335" s="251"/>
      <c r="M1335" s="252"/>
      <c r="N1335" s="253"/>
      <c r="O1335" s="253"/>
      <c r="P1335" s="253"/>
      <c r="Q1335" s="253"/>
      <c r="R1335" s="253"/>
      <c r="S1335" s="253"/>
      <c r="T1335" s="254"/>
      <c r="U1335" s="15"/>
      <c r="V1335" s="15"/>
      <c r="W1335" s="15"/>
      <c r="X1335" s="15"/>
      <c r="Y1335" s="15"/>
      <c r="Z1335" s="15"/>
      <c r="AA1335" s="15"/>
      <c r="AB1335" s="15"/>
      <c r="AC1335" s="15"/>
      <c r="AD1335" s="15"/>
      <c r="AE1335" s="15"/>
      <c r="AT1335" s="255" t="s">
        <v>142</v>
      </c>
      <c r="AU1335" s="255" t="s">
        <v>81</v>
      </c>
      <c r="AV1335" s="15" t="s">
        <v>87</v>
      </c>
      <c r="AW1335" s="15" t="s">
        <v>33</v>
      </c>
      <c r="AX1335" s="15" t="s">
        <v>77</v>
      </c>
      <c r="AY1335" s="255" t="s">
        <v>132</v>
      </c>
    </row>
    <row r="1336" s="2" customFormat="1" ht="37.8" customHeight="1">
      <c r="A1336" s="39"/>
      <c r="B1336" s="40"/>
      <c r="C1336" s="205" t="s">
        <v>1216</v>
      </c>
      <c r="D1336" s="205" t="s">
        <v>134</v>
      </c>
      <c r="E1336" s="206" t="s">
        <v>1217</v>
      </c>
      <c r="F1336" s="207" t="s">
        <v>1218</v>
      </c>
      <c r="G1336" s="208" t="s">
        <v>155</v>
      </c>
      <c r="H1336" s="209">
        <v>364.00900000000001</v>
      </c>
      <c r="I1336" s="210"/>
      <c r="J1336" s="211">
        <f>ROUND(I1336*H1336,2)</f>
        <v>0</v>
      </c>
      <c r="K1336" s="207" t="s">
        <v>138</v>
      </c>
      <c r="L1336" s="45"/>
      <c r="M1336" s="212" t="s">
        <v>19</v>
      </c>
      <c r="N1336" s="213" t="s">
        <v>43</v>
      </c>
      <c r="O1336" s="85"/>
      <c r="P1336" s="214">
        <f>O1336*H1336</f>
        <v>0</v>
      </c>
      <c r="Q1336" s="214">
        <v>0.0060000000000000001</v>
      </c>
      <c r="R1336" s="214">
        <f>Q1336*H1336</f>
        <v>2.1840540000000002</v>
      </c>
      <c r="S1336" s="214">
        <v>0</v>
      </c>
      <c r="T1336" s="215">
        <f>S1336*H1336</f>
        <v>0</v>
      </c>
      <c r="U1336" s="39"/>
      <c r="V1336" s="39"/>
      <c r="W1336" s="39"/>
      <c r="X1336" s="39"/>
      <c r="Y1336" s="39"/>
      <c r="Z1336" s="39"/>
      <c r="AA1336" s="39"/>
      <c r="AB1336" s="39"/>
      <c r="AC1336" s="39"/>
      <c r="AD1336" s="39"/>
      <c r="AE1336" s="39"/>
      <c r="AR1336" s="216" t="s">
        <v>333</v>
      </c>
      <c r="AT1336" s="216" t="s">
        <v>134</v>
      </c>
      <c r="AU1336" s="216" t="s">
        <v>81</v>
      </c>
      <c r="AY1336" s="18" t="s">
        <v>132</v>
      </c>
      <c r="BE1336" s="217">
        <f>IF(N1336="základní",J1336,0)</f>
        <v>0</v>
      </c>
      <c r="BF1336" s="217">
        <f>IF(N1336="snížená",J1336,0)</f>
        <v>0</v>
      </c>
      <c r="BG1336" s="217">
        <f>IF(N1336="zákl. přenesená",J1336,0)</f>
        <v>0</v>
      </c>
      <c r="BH1336" s="217">
        <f>IF(N1336="sníž. přenesená",J1336,0)</f>
        <v>0</v>
      </c>
      <c r="BI1336" s="217">
        <f>IF(N1336="nulová",J1336,0)</f>
        <v>0</v>
      </c>
      <c r="BJ1336" s="18" t="s">
        <v>77</v>
      </c>
      <c r="BK1336" s="217">
        <f>ROUND(I1336*H1336,2)</f>
        <v>0</v>
      </c>
      <c r="BL1336" s="18" t="s">
        <v>333</v>
      </c>
      <c r="BM1336" s="216" t="s">
        <v>1219</v>
      </c>
    </row>
    <row r="1337" s="2" customFormat="1">
      <c r="A1337" s="39"/>
      <c r="B1337" s="40"/>
      <c r="C1337" s="41"/>
      <c r="D1337" s="218" t="s">
        <v>140</v>
      </c>
      <c r="E1337" s="41"/>
      <c r="F1337" s="219" t="s">
        <v>1220</v>
      </c>
      <c r="G1337" s="41"/>
      <c r="H1337" s="41"/>
      <c r="I1337" s="220"/>
      <c r="J1337" s="41"/>
      <c r="K1337" s="41"/>
      <c r="L1337" s="45"/>
      <c r="M1337" s="221"/>
      <c r="N1337" s="222"/>
      <c r="O1337" s="85"/>
      <c r="P1337" s="85"/>
      <c r="Q1337" s="85"/>
      <c r="R1337" s="85"/>
      <c r="S1337" s="85"/>
      <c r="T1337" s="86"/>
      <c r="U1337" s="39"/>
      <c r="V1337" s="39"/>
      <c r="W1337" s="39"/>
      <c r="X1337" s="39"/>
      <c r="Y1337" s="39"/>
      <c r="Z1337" s="39"/>
      <c r="AA1337" s="39"/>
      <c r="AB1337" s="39"/>
      <c r="AC1337" s="39"/>
      <c r="AD1337" s="39"/>
      <c r="AE1337" s="39"/>
      <c r="AT1337" s="18" t="s">
        <v>140</v>
      </c>
      <c r="AU1337" s="18" t="s">
        <v>81</v>
      </c>
    </row>
    <row r="1338" s="13" customFormat="1">
      <c r="A1338" s="13"/>
      <c r="B1338" s="223"/>
      <c r="C1338" s="224"/>
      <c r="D1338" s="225" t="s">
        <v>142</v>
      </c>
      <c r="E1338" s="226" t="s">
        <v>19</v>
      </c>
      <c r="F1338" s="227" t="s">
        <v>365</v>
      </c>
      <c r="G1338" s="224"/>
      <c r="H1338" s="226" t="s">
        <v>19</v>
      </c>
      <c r="I1338" s="228"/>
      <c r="J1338" s="224"/>
      <c r="K1338" s="224"/>
      <c r="L1338" s="229"/>
      <c r="M1338" s="230"/>
      <c r="N1338" s="231"/>
      <c r="O1338" s="231"/>
      <c r="P1338" s="231"/>
      <c r="Q1338" s="231"/>
      <c r="R1338" s="231"/>
      <c r="S1338" s="231"/>
      <c r="T1338" s="232"/>
      <c r="U1338" s="13"/>
      <c r="V1338" s="13"/>
      <c r="W1338" s="13"/>
      <c r="X1338" s="13"/>
      <c r="Y1338" s="13"/>
      <c r="Z1338" s="13"/>
      <c r="AA1338" s="13"/>
      <c r="AB1338" s="13"/>
      <c r="AC1338" s="13"/>
      <c r="AD1338" s="13"/>
      <c r="AE1338" s="13"/>
      <c r="AT1338" s="233" t="s">
        <v>142</v>
      </c>
      <c r="AU1338" s="233" t="s">
        <v>81</v>
      </c>
      <c r="AV1338" s="13" t="s">
        <v>77</v>
      </c>
      <c r="AW1338" s="13" t="s">
        <v>33</v>
      </c>
      <c r="AX1338" s="13" t="s">
        <v>72</v>
      </c>
      <c r="AY1338" s="233" t="s">
        <v>132</v>
      </c>
    </row>
    <row r="1339" s="13" customFormat="1">
      <c r="A1339" s="13"/>
      <c r="B1339" s="223"/>
      <c r="C1339" s="224"/>
      <c r="D1339" s="225" t="s">
        <v>142</v>
      </c>
      <c r="E1339" s="226" t="s">
        <v>19</v>
      </c>
      <c r="F1339" s="227" t="s">
        <v>144</v>
      </c>
      <c r="G1339" s="224"/>
      <c r="H1339" s="226" t="s">
        <v>19</v>
      </c>
      <c r="I1339" s="228"/>
      <c r="J1339" s="224"/>
      <c r="K1339" s="224"/>
      <c r="L1339" s="229"/>
      <c r="M1339" s="230"/>
      <c r="N1339" s="231"/>
      <c r="O1339" s="231"/>
      <c r="P1339" s="231"/>
      <c r="Q1339" s="231"/>
      <c r="R1339" s="231"/>
      <c r="S1339" s="231"/>
      <c r="T1339" s="232"/>
      <c r="U1339" s="13"/>
      <c r="V1339" s="13"/>
      <c r="W1339" s="13"/>
      <c r="X1339" s="13"/>
      <c r="Y1339" s="13"/>
      <c r="Z1339" s="13"/>
      <c r="AA1339" s="13"/>
      <c r="AB1339" s="13"/>
      <c r="AC1339" s="13"/>
      <c r="AD1339" s="13"/>
      <c r="AE1339" s="13"/>
      <c r="AT1339" s="233" t="s">
        <v>142</v>
      </c>
      <c r="AU1339" s="233" t="s">
        <v>81</v>
      </c>
      <c r="AV1339" s="13" t="s">
        <v>77</v>
      </c>
      <c r="AW1339" s="13" t="s">
        <v>33</v>
      </c>
      <c r="AX1339" s="13" t="s">
        <v>72</v>
      </c>
      <c r="AY1339" s="233" t="s">
        <v>132</v>
      </c>
    </row>
    <row r="1340" s="14" customFormat="1">
      <c r="A1340" s="14"/>
      <c r="B1340" s="234"/>
      <c r="C1340" s="235"/>
      <c r="D1340" s="225" t="s">
        <v>142</v>
      </c>
      <c r="E1340" s="236" t="s">
        <v>19</v>
      </c>
      <c r="F1340" s="237" t="s">
        <v>266</v>
      </c>
      <c r="G1340" s="235"/>
      <c r="H1340" s="238">
        <v>159.88499999999999</v>
      </c>
      <c r="I1340" s="239"/>
      <c r="J1340" s="235"/>
      <c r="K1340" s="235"/>
      <c r="L1340" s="240"/>
      <c r="M1340" s="241"/>
      <c r="N1340" s="242"/>
      <c r="O1340" s="242"/>
      <c r="P1340" s="242"/>
      <c r="Q1340" s="242"/>
      <c r="R1340" s="242"/>
      <c r="S1340" s="242"/>
      <c r="T1340" s="243"/>
      <c r="U1340" s="14"/>
      <c r="V1340" s="14"/>
      <c r="W1340" s="14"/>
      <c r="X1340" s="14"/>
      <c r="Y1340" s="14"/>
      <c r="Z1340" s="14"/>
      <c r="AA1340" s="14"/>
      <c r="AB1340" s="14"/>
      <c r="AC1340" s="14"/>
      <c r="AD1340" s="14"/>
      <c r="AE1340" s="14"/>
      <c r="AT1340" s="244" t="s">
        <v>142</v>
      </c>
      <c r="AU1340" s="244" t="s">
        <v>81</v>
      </c>
      <c r="AV1340" s="14" t="s">
        <v>81</v>
      </c>
      <c r="AW1340" s="14" t="s">
        <v>33</v>
      </c>
      <c r="AX1340" s="14" t="s">
        <v>72</v>
      </c>
      <c r="AY1340" s="244" t="s">
        <v>132</v>
      </c>
    </row>
    <row r="1341" s="14" customFormat="1">
      <c r="A1341" s="14"/>
      <c r="B1341" s="234"/>
      <c r="C1341" s="235"/>
      <c r="D1341" s="225" t="s">
        <v>142</v>
      </c>
      <c r="E1341" s="236" t="s">
        <v>19</v>
      </c>
      <c r="F1341" s="237" t="s">
        <v>267</v>
      </c>
      <c r="G1341" s="235"/>
      <c r="H1341" s="238">
        <v>-39.674999999999997</v>
      </c>
      <c r="I1341" s="239"/>
      <c r="J1341" s="235"/>
      <c r="K1341" s="235"/>
      <c r="L1341" s="240"/>
      <c r="M1341" s="241"/>
      <c r="N1341" s="242"/>
      <c r="O1341" s="242"/>
      <c r="P1341" s="242"/>
      <c r="Q1341" s="242"/>
      <c r="R1341" s="242"/>
      <c r="S1341" s="242"/>
      <c r="T1341" s="243"/>
      <c r="U1341" s="14"/>
      <c r="V1341" s="14"/>
      <c r="W1341" s="14"/>
      <c r="X1341" s="14"/>
      <c r="Y1341" s="14"/>
      <c r="Z1341" s="14"/>
      <c r="AA1341" s="14"/>
      <c r="AB1341" s="14"/>
      <c r="AC1341" s="14"/>
      <c r="AD1341" s="14"/>
      <c r="AE1341" s="14"/>
      <c r="AT1341" s="244" t="s">
        <v>142</v>
      </c>
      <c r="AU1341" s="244" t="s">
        <v>81</v>
      </c>
      <c r="AV1341" s="14" t="s">
        <v>81</v>
      </c>
      <c r="AW1341" s="14" t="s">
        <v>33</v>
      </c>
      <c r="AX1341" s="14" t="s">
        <v>72</v>
      </c>
      <c r="AY1341" s="244" t="s">
        <v>132</v>
      </c>
    </row>
    <row r="1342" s="14" customFormat="1">
      <c r="A1342" s="14"/>
      <c r="B1342" s="234"/>
      <c r="C1342" s="235"/>
      <c r="D1342" s="225" t="s">
        <v>142</v>
      </c>
      <c r="E1342" s="236" t="s">
        <v>19</v>
      </c>
      <c r="F1342" s="237" t="s">
        <v>268</v>
      </c>
      <c r="G1342" s="235"/>
      <c r="H1342" s="238">
        <v>6.0750000000000002</v>
      </c>
      <c r="I1342" s="239"/>
      <c r="J1342" s="235"/>
      <c r="K1342" s="235"/>
      <c r="L1342" s="240"/>
      <c r="M1342" s="241"/>
      <c r="N1342" s="242"/>
      <c r="O1342" s="242"/>
      <c r="P1342" s="242"/>
      <c r="Q1342" s="242"/>
      <c r="R1342" s="242"/>
      <c r="S1342" s="242"/>
      <c r="T1342" s="243"/>
      <c r="U1342" s="14"/>
      <c r="V1342" s="14"/>
      <c r="W1342" s="14"/>
      <c r="X1342" s="14"/>
      <c r="Y1342" s="14"/>
      <c r="Z1342" s="14"/>
      <c r="AA1342" s="14"/>
      <c r="AB1342" s="14"/>
      <c r="AC1342" s="14"/>
      <c r="AD1342" s="14"/>
      <c r="AE1342" s="14"/>
      <c r="AT1342" s="244" t="s">
        <v>142</v>
      </c>
      <c r="AU1342" s="244" t="s">
        <v>81</v>
      </c>
      <c r="AV1342" s="14" t="s">
        <v>81</v>
      </c>
      <c r="AW1342" s="14" t="s">
        <v>33</v>
      </c>
      <c r="AX1342" s="14" t="s">
        <v>72</v>
      </c>
      <c r="AY1342" s="244" t="s">
        <v>132</v>
      </c>
    </row>
    <row r="1343" s="13" customFormat="1">
      <c r="A1343" s="13"/>
      <c r="B1343" s="223"/>
      <c r="C1343" s="224"/>
      <c r="D1343" s="225" t="s">
        <v>142</v>
      </c>
      <c r="E1343" s="226" t="s">
        <v>19</v>
      </c>
      <c r="F1343" s="227" t="s">
        <v>269</v>
      </c>
      <c r="G1343" s="224"/>
      <c r="H1343" s="226" t="s">
        <v>19</v>
      </c>
      <c r="I1343" s="228"/>
      <c r="J1343" s="224"/>
      <c r="K1343" s="224"/>
      <c r="L1343" s="229"/>
      <c r="M1343" s="230"/>
      <c r="N1343" s="231"/>
      <c r="O1343" s="231"/>
      <c r="P1343" s="231"/>
      <c r="Q1343" s="231"/>
      <c r="R1343" s="231"/>
      <c r="S1343" s="231"/>
      <c r="T1343" s="232"/>
      <c r="U1343" s="13"/>
      <c r="V1343" s="13"/>
      <c r="W1343" s="13"/>
      <c r="X1343" s="13"/>
      <c r="Y1343" s="13"/>
      <c r="Z1343" s="13"/>
      <c r="AA1343" s="13"/>
      <c r="AB1343" s="13"/>
      <c r="AC1343" s="13"/>
      <c r="AD1343" s="13"/>
      <c r="AE1343" s="13"/>
      <c r="AT1343" s="233" t="s">
        <v>142</v>
      </c>
      <c r="AU1343" s="233" t="s">
        <v>81</v>
      </c>
      <c r="AV1343" s="13" t="s">
        <v>77</v>
      </c>
      <c r="AW1343" s="13" t="s">
        <v>33</v>
      </c>
      <c r="AX1343" s="13" t="s">
        <v>72</v>
      </c>
      <c r="AY1343" s="233" t="s">
        <v>132</v>
      </c>
    </row>
    <row r="1344" s="14" customFormat="1">
      <c r="A1344" s="14"/>
      <c r="B1344" s="234"/>
      <c r="C1344" s="235"/>
      <c r="D1344" s="225" t="s">
        <v>142</v>
      </c>
      <c r="E1344" s="236" t="s">
        <v>19</v>
      </c>
      <c r="F1344" s="237" t="s">
        <v>270</v>
      </c>
      <c r="G1344" s="235"/>
      <c r="H1344" s="238">
        <v>29.100000000000001</v>
      </c>
      <c r="I1344" s="239"/>
      <c r="J1344" s="235"/>
      <c r="K1344" s="235"/>
      <c r="L1344" s="240"/>
      <c r="M1344" s="241"/>
      <c r="N1344" s="242"/>
      <c r="O1344" s="242"/>
      <c r="P1344" s="242"/>
      <c r="Q1344" s="242"/>
      <c r="R1344" s="242"/>
      <c r="S1344" s="242"/>
      <c r="T1344" s="243"/>
      <c r="U1344" s="14"/>
      <c r="V1344" s="14"/>
      <c r="W1344" s="14"/>
      <c r="X1344" s="14"/>
      <c r="Y1344" s="14"/>
      <c r="Z1344" s="14"/>
      <c r="AA1344" s="14"/>
      <c r="AB1344" s="14"/>
      <c r="AC1344" s="14"/>
      <c r="AD1344" s="14"/>
      <c r="AE1344" s="14"/>
      <c r="AT1344" s="244" t="s">
        <v>142</v>
      </c>
      <c r="AU1344" s="244" t="s">
        <v>81</v>
      </c>
      <c r="AV1344" s="14" t="s">
        <v>81</v>
      </c>
      <c r="AW1344" s="14" t="s">
        <v>33</v>
      </c>
      <c r="AX1344" s="14" t="s">
        <v>72</v>
      </c>
      <c r="AY1344" s="244" t="s">
        <v>132</v>
      </c>
    </row>
    <row r="1345" s="14" customFormat="1">
      <c r="A1345" s="14"/>
      <c r="B1345" s="234"/>
      <c r="C1345" s="235"/>
      <c r="D1345" s="225" t="s">
        <v>142</v>
      </c>
      <c r="E1345" s="236" t="s">
        <v>19</v>
      </c>
      <c r="F1345" s="237" t="s">
        <v>271</v>
      </c>
      <c r="G1345" s="235"/>
      <c r="H1345" s="238">
        <v>-3</v>
      </c>
      <c r="I1345" s="239"/>
      <c r="J1345" s="235"/>
      <c r="K1345" s="235"/>
      <c r="L1345" s="240"/>
      <c r="M1345" s="241"/>
      <c r="N1345" s="242"/>
      <c r="O1345" s="242"/>
      <c r="P1345" s="242"/>
      <c r="Q1345" s="242"/>
      <c r="R1345" s="242"/>
      <c r="S1345" s="242"/>
      <c r="T1345" s="243"/>
      <c r="U1345" s="14"/>
      <c r="V1345" s="14"/>
      <c r="W1345" s="14"/>
      <c r="X1345" s="14"/>
      <c r="Y1345" s="14"/>
      <c r="Z1345" s="14"/>
      <c r="AA1345" s="14"/>
      <c r="AB1345" s="14"/>
      <c r="AC1345" s="14"/>
      <c r="AD1345" s="14"/>
      <c r="AE1345" s="14"/>
      <c r="AT1345" s="244" t="s">
        <v>142</v>
      </c>
      <c r="AU1345" s="244" t="s">
        <v>81</v>
      </c>
      <c r="AV1345" s="14" t="s">
        <v>81</v>
      </c>
      <c r="AW1345" s="14" t="s">
        <v>33</v>
      </c>
      <c r="AX1345" s="14" t="s">
        <v>72</v>
      </c>
      <c r="AY1345" s="244" t="s">
        <v>132</v>
      </c>
    </row>
    <row r="1346" s="13" customFormat="1">
      <c r="A1346" s="13"/>
      <c r="B1346" s="223"/>
      <c r="C1346" s="224"/>
      <c r="D1346" s="225" t="s">
        <v>142</v>
      </c>
      <c r="E1346" s="226" t="s">
        <v>19</v>
      </c>
      <c r="F1346" s="227" t="s">
        <v>173</v>
      </c>
      <c r="G1346" s="224"/>
      <c r="H1346" s="226" t="s">
        <v>19</v>
      </c>
      <c r="I1346" s="228"/>
      <c r="J1346" s="224"/>
      <c r="K1346" s="224"/>
      <c r="L1346" s="229"/>
      <c r="M1346" s="230"/>
      <c r="N1346" s="231"/>
      <c r="O1346" s="231"/>
      <c r="P1346" s="231"/>
      <c r="Q1346" s="231"/>
      <c r="R1346" s="231"/>
      <c r="S1346" s="231"/>
      <c r="T1346" s="232"/>
      <c r="U1346" s="13"/>
      <c r="V1346" s="13"/>
      <c r="W1346" s="13"/>
      <c r="X1346" s="13"/>
      <c r="Y1346" s="13"/>
      <c r="Z1346" s="13"/>
      <c r="AA1346" s="13"/>
      <c r="AB1346" s="13"/>
      <c r="AC1346" s="13"/>
      <c r="AD1346" s="13"/>
      <c r="AE1346" s="13"/>
      <c r="AT1346" s="233" t="s">
        <v>142</v>
      </c>
      <c r="AU1346" s="233" t="s">
        <v>81</v>
      </c>
      <c r="AV1346" s="13" t="s">
        <v>77</v>
      </c>
      <c r="AW1346" s="13" t="s">
        <v>33</v>
      </c>
      <c r="AX1346" s="13" t="s">
        <v>72</v>
      </c>
      <c r="AY1346" s="233" t="s">
        <v>132</v>
      </c>
    </row>
    <row r="1347" s="14" customFormat="1">
      <c r="A1347" s="14"/>
      <c r="B1347" s="234"/>
      <c r="C1347" s="235"/>
      <c r="D1347" s="225" t="s">
        <v>142</v>
      </c>
      <c r="E1347" s="236" t="s">
        <v>19</v>
      </c>
      <c r="F1347" s="237" t="s">
        <v>272</v>
      </c>
      <c r="G1347" s="235"/>
      <c r="H1347" s="238">
        <v>39.270000000000003</v>
      </c>
      <c r="I1347" s="239"/>
      <c r="J1347" s="235"/>
      <c r="K1347" s="235"/>
      <c r="L1347" s="240"/>
      <c r="M1347" s="241"/>
      <c r="N1347" s="242"/>
      <c r="O1347" s="242"/>
      <c r="P1347" s="242"/>
      <c r="Q1347" s="242"/>
      <c r="R1347" s="242"/>
      <c r="S1347" s="242"/>
      <c r="T1347" s="243"/>
      <c r="U1347" s="14"/>
      <c r="V1347" s="14"/>
      <c r="W1347" s="14"/>
      <c r="X1347" s="14"/>
      <c r="Y1347" s="14"/>
      <c r="Z1347" s="14"/>
      <c r="AA1347" s="14"/>
      <c r="AB1347" s="14"/>
      <c r="AC1347" s="14"/>
      <c r="AD1347" s="14"/>
      <c r="AE1347" s="14"/>
      <c r="AT1347" s="244" t="s">
        <v>142</v>
      </c>
      <c r="AU1347" s="244" t="s">
        <v>81</v>
      </c>
      <c r="AV1347" s="14" t="s">
        <v>81</v>
      </c>
      <c r="AW1347" s="14" t="s">
        <v>33</v>
      </c>
      <c r="AX1347" s="14" t="s">
        <v>72</v>
      </c>
      <c r="AY1347" s="244" t="s">
        <v>132</v>
      </c>
    </row>
    <row r="1348" s="14" customFormat="1">
      <c r="A1348" s="14"/>
      <c r="B1348" s="234"/>
      <c r="C1348" s="235"/>
      <c r="D1348" s="225" t="s">
        <v>142</v>
      </c>
      <c r="E1348" s="236" t="s">
        <v>19</v>
      </c>
      <c r="F1348" s="237" t="s">
        <v>273</v>
      </c>
      <c r="G1348" s="235"/>
      <c r="H1348" s="238">
        <v>-6.6299999999999999</v>
      </c>
      <c r="I1348" s="239"/>
      <c r="J1348" s="235"/>
      <c r="K1348" s="235"/>
      <c r="L1348" s="240"/>
      <c r="M1348" s="241"/>
      <c r="N1348" s="242"/>
      <c r="O1348" s="242"/>
      <c r="P1348" s="242"/>
      <c r="Q1348" s="242"/>
      <c r="R1348" s="242"/>
      <c r="S1348" s="242"/>
      <c r="T1348" s="243"/>
      <c r="U1348" s="14"/>
      <c r="V1348" s="14"/>
      <c r="W1348" s="14"/>
      <c r="X1348" s="14"/>
      <c r="Y1348" s="14"/>
      <c r="Z1348" s="14"/>
      <c r="AA1348" s="14"/>
      <c r="AB1348" s="14"/>
      <c r="AC1348" s="14"/>
      <c r="AD1348" s="14"/>
      <c r="AE1348" s="14"/>
      <c r="AT1348" s="244" t="s">
        <v>142</v>
      </c>
      <c r="AU1348" s="244" t="s">
        <v>81</v>
      </c>
      <c r="AV1348" s="14" t="s">
        <v>81</v>
      </c>
      <c r="AW1348" s="14" t="s">
        <v>33</v>
      </c>
      <c r="AX1348" s="14" t="s">
        <v>72</v>
      </c>
      <c r="AY1348" s="244" t="s">
        <v>132</v>
      </c>
    </row>
    <row r="1349" s="14" customFormat="1">
      <c r="A1349" s="14"/>
      <c r="B1349" s="234"/>
      <c r="C1349" s="235"/>
      <c r="D1349" s="225" t="s">
        <v>142</v>
      </c>
      <c r="E1349" s="236" t="s">
        <v>19</v>
      </c>
      <c r="F1349" s="237" t="s">
        <v>274</v>
      </c>
      <c r="G1349" s="235"/>
      <c r="H1349" s="238">
        <v>1.7</v>
      </c>
      <c r="I1349" s="239"/>
      <c r="J1349" s="235"/>
      <c r="K1349" s="235"/>
      <c r="L1349" s="240"/>
      <c r="M1349" s="241"/>
      <c r="N1349" s="242"/>
      <c r="O1349" s="242"/>
      <c r="P1349" s="242"/>
      <c r="Q1349" s="242"/>
      <c r="R1349" s="242"/>
      <c r="S1349" s="242"/>
      <c r="T1349" s="243"/>
      <c r="U1349" s="14"/>
      <c r="V1349" s="14"/>
      <c r="W1349" s="14"/>
      <c r="X1349" s="14"/>
      <c r="Y1349" s="14"/>
      <c r="Z1349" s="14"/>
      <c r="AA1349" s="14"/>
      <c r="AB1349" s="14"/>
      <c r="AC1349" s="14"/>
      <c r="AD1349" s="14"/>
      <c r="AE1349" s="14"/>
      <c r="AT1349" s="244" t="s">
        <v>142</v>
      </c>
      <c r="AU1349" s="244" t="s">
        <v>81</v>
      </c>
      <c r="AV1349" s="14" t="s">
        <v>81</v>
      </c>
      <c r="AW1349" s="14" t="s">
        <v>33</v>
      </c>
      <c r="AX1349" s="14" t="s">
        <v>72</v>
      </c>
      <c r="AY1349" s="244" t="s">
        <v>132</v>
      </c>
    </row>
    <row r="1350" s="13" customFormat="1">
      <c r="A1350" s="13"/>
      <c r="B1350" s="223"/>
      <c r="C1350" s="224"/>
      <c r="D1350" s="225" t="s">
        <v>142</v>
      </c>
      <c r="E1350" s="226" t="s">
        <v>19</v>
      </c>
      <c r="F1350" s="227" t="s">
        <v>148</v>
      </c>
      <c r="G1350" s="224"/>
      <c r="H1350" s="226" t="s">
        <v>19</v>
      </c>
      <c r="I1350" s="228"/>
      <c r="J1350" s="224"/>
      <c r="K1350" s="224"/>
      <c r="L1350" s="229"/>
      <c r="M1350" s="230"/>
      <c r="N1350" s="231"/>
      <c r="O1350" s="231"/>
      <c r="P1350" s="231"/>
      <c r="Q1350" s="231"/>
      <c r="R1350" s="231"/>
      <c r="S1350" s="231"/>
      <c r="T1350" s="232"/>
      <c r="U1350" s="13"/>
      <c r="V1350" s="13"/>
      <c r="W1350" s="13"/>
      <c r="X1350" s="13"/>
      <c r="Y1350" s="13"/>
      <c r="Z1350" s="13"/>
      <c r="AA1350" s="13"/>
      <c r="AB1350" s="13"/>
      <c r="AC1350" s="13"/>
      <c r="AD1350" s="13"/>
      <c r="AE1350" s="13"/>
      <c r="AT1350" s="233" t="s">
        <v>142</v>
      </c>
      <c r="AU1350" s="233" t="s">
        <v>81</v>
      </c>
      <c r="AV1350" s="13" t="s">
        <v>77</v>
      </c>
      <c r="AW1350" s="13" t="s">
        <v>33</v>
      </c>
      <c r="AX1350" s="13" t="s">
        <v>72</v>
      </c>
      <c r="AY1350" s="233" t="s">
        <v>132</v>
      </c>
    </row>
    <row r="1351" s="14" customFormat="1">
      <c r="A1351" s="14"/>
      <c r="B1351" s="234"/>
      <c r="C1351" s="235"/>
      <c r="D1351" s="225" t="s">
        <v>142</v>
      </c>
      <c r="E1351" s="236" t="s">
        <v>19</v>
      </c>
      <c r="F1351" s="237" t="s">
        <v>275</v>
      </c>
      <c r="G1351" s="235"/>
      <c r="H1351" s="238">
        <v>58.395000000000003</v>
      </c>
      <c r="I1351" s="239"/>
      <c r="J1351" s="235"/>
      <c r="K1351" s="235"/>
      <c r="L1351" s="240"/>
      <c r="M1351" s="241"/>
      <c r="N1351" s="242"/>
      <c r="O1351" s="242"/>
      <c r="P1351" s="242"/>
      <c r="Q1351" s="242"/>
      <c r="R1351" s="242"/>
      <c r="S1351" s="242"/>
      <c r="T1351" s="243"/>
      <c r="U1351" s="14"/>
      <c r="V1351" s="14"/>
      <c r="W1351" s="14"/>
      <c r="X1351" s="14"/>
      <c r="Y1351" s="14"/>
      <c r="Z1351" s="14"/>
      <c r="AA1351" s="14"/>
      <c r="AB1351" s="14"/>
      <c r="AC1351" s="14"/>
      <c r="AD1351" s="14"/>
      <c r="AE1351" s="14"/>
      <c r="AT1351" s="244" t="s">
        <v>142</v>
      </c>
      <c r="AU1351" s="244" t="s">
        <v>81</v>
      </c>
      <c r="AV1351" s="14" t="s">
        <v>81</v>
      </c>
      <c r="AW1351" s="14" t="s">
        <v>33</v>
      </c>
      <c r="AX1351" s="14" t="s">
        <v>72</v>
      </c>
      <c r="AY1351" s="244" t="s">
        <v>132</v>
      </c>
    </row>
    <row r="1352" s="14" customFormat="1">
      <c r="A1352" s="14"/>
      <c r="B1352" s="234"/>
      <c r="C1352" s="235"/>
      <c r="D1352" s="225" t="s">
        <v>142</v>
      </c>
      <c r="E1352" s="236" t="s">
        <v>19</v>
      </c>
      <c r="F1352" s="237" t="s">
        <v>276</v>
      </c>
      <c r="G1352" s="235"/>
      <c r="H1352" s="238">
        <v>-12.359999999999999</v>
      </c>
      <c r="I1352" s="239"/>
      <c r="J1352" s="235"/>
      <c r="K1352" s="235"/>
      <c r="L1352" s="240"/>
      <c r="M1352" s="241"/>
      <c r="N1352" s="242"/>
      <c r="O1352" s="242"/>
      <c r="P1352" s="242"/>
      <c r="Q1352" s="242"/>
      <c r="R1352" s="242"/>
      <c r="S1352" s="242"/>
      <c r="T1352" s="243"/>
      <c r="U1352" s="14"/>
      <c r="V1352" s="14"/>
      <c r="W1352" s="14"/>
      <c r="X1352" s="14"/>
      <c r="Y1352" s="14"/>
      <c r="Z1352" s="14"/>
      <c r="AA1352" s="14"/>
      <c r="AB1352" s="14"/>
      <c r="AC1352" s="14"/>
      <c r="AD1352" s="14"/>
      <c r="AE1352" s="14"/>
      <c r="AT1352" s="244" t="s">
        <v>142</v>
      </c>
      <c r="AU1352" s="244" t="s">
        <v>81</v>
      </c>
      <c r="AV1352" s="14" t="s">
        <v>81</v>
      </c>
      <c r="AW1352" s="14" t="s">
        <v>33</v>
      </c>
      <c r="AX1352" s="14" t="s">
        <v>72</v>
      </c>
      <c r="AY1352" s="244" t="s">
        <v>132</v>
      </c>
    </row>
    <row r="1353" s="14" customFormat="1">
      <c r="A1353" s="14"/>
      <c r="B1353" s="234"/>
      <c r="C1353" s="235"/>
      <c r="D1353" s="225" t="s">
        <v>142</v>
      </c>
      <c r="E1353" s="236" t="s">
        <v>19</v>
      </c>
      <c r="F1353" s="237" t="s">
        <v>465</v>
      </c>
      <c r="G1353" s="235"/>
      <c r="H1353" s="238">
        <v>6</v>
      </c>
      <c r="I1353" s="239"/>
      <c r="J1353" s="235"/>
      <c r="K1353" s="235"/>
      <c r="L1353" s="240"/>
      <c r="M1353" s="241"/>
      <c r="N1353" s="242"/>
      <c r="O1353" s="242"/>
      <c r="P1353" s="242"/>
      <c r="Q1353" s="242"/>
      <c r="R1353" s="242"/>
      <c r="S1353" s="242"/>
      <c r="T1353" s="243"/>
      <c r="U1353" s="14"/>
      <c r="V1353" s="14"/>
      <c r="W1353" s="14"/>
      <c r="X1353" s="14"/>
      <c r="Y1353" s="14"/>
      <c r="Z1353" s="14"/>
      <c r="AA1353" s="14"/>
      <c r="AB1353" s="14"/>
      <c r="AC1353" s="14"/>
      <c r="AD1353" s="14"/>
      <c r="AE1353" s="14"/>
      <c r="AT1353" s="244" t="s">
        <v>142</v>
      </c>
      <c r="AU1353" s="244" t="s">
        <v>81</v>
      </c>
      <c r="AV1353" s="14" t="s">
        <v>81</v>
      </c>
      <c r="AW1353" s="14" t="s">
        <v>33</v>
      </c>
      <c r="AX1353" s="14" t="s">
        <v>72</v>
      </c>
      <c r="AY1353" s="244" t="s">
        <v>132</v>
      </c>
    </row>
    <row r="1354" s="13" customFormat="1">
      <c r="A1354" s="13"/>
      <c r="B1354" s="223"/>
      <c r="C1354" s="224"/>
      <c r="D1354" s="225" t="s">
        <v>142</v>
      </c>
      <c r="E1354" s="226" t="s">
        <v>19</v>
      </c>
      <c r="F1354" s="227" t="s">
        <v>150</v>
      </c>
      <c r="G1354" s="224"/>
      <c r="H1354" s="226" t="s">
        <v>19</v>
      </c>
      <c r="I1354" s="228"/>
      <c r="J1354" s="224"/>
      <c r="K1354" s="224"/>
      <c r="L1354" s="229"/>
      <c r="M1354" s="230"/>
      <c r="N1354" s="231"/>
      <c r="O1354" s="231"/>
      <c r="P1354" s="231"/>
      <c r="Q1354" s="231"/>
      <c r="R1354" s="231"/>
      <c r="S1354" s="231"/>
      <c r="T1354" s="232"/>
      <c r="U1354" s="13"/>
      <c r="V1354" s="13"/>
      <c r="W1354" s="13"/>
      <c r="X1354" s="13"/>
      <c r="Y1354" s="13"/>
      <c r="Z1354" s="13"/>
      <c r="AA1354" s="13"/>
      <c r="AB1354" s="13"/>
      <c r="AC1354" s="13"/>
      <c r="AD1354" s="13"/>
      <c r="AE1354" s="13"/>
      <c r="AT1354" s="233" t="s">
        <v>142</v>
      </c>
      <c r="AU1354" s="233" t="s">
        <v>81</v>
      </c>
      <c r="AV1354" s="13" t="s">
        <v>77</v>
      </c>
      <c r="AW1354" s="13" t="s">
        <v>33</v>
      </c>
      <c r="AX1354" s="13" t="s">
        <v>72</v>
      </c>
      <c r="AY1354" s="233" t="s">
        <v>132</v>
      </c>
    </row>
    <row r="1355" s="14" customFormat="1">
      <c r="A1355" s="14"/>
      <c r="B1355" s="234"/>
      <c r="C1355" s="235"/>
      <c r="D1355" s="225" t="s">
        <v>142</v>
      </c>
      <c r="E1355" s="236" t="s">
        <v>19</v>
      </c>
      <c r="F1355" s="237" t="s">
        <v>278</v>
      </c>
      <c r="G1355" s="235"/>
      <c r="H1355" s="238">
        <v>43.32</v>
      </c>
      <c r="I1355" s="239"/>
      <c r="J1355" s="235"/>
      <c r="K1355" s="235"/>
      <c r="L1355" s="240"/>
      <c r="M1355" s="241"/>
      <c r="N1355" s="242"/>
      <c r="O1355" s="242"/>
      <c r="P1355" s="242"/>
      <c r="Q1355" s="242"/>
      <c r="R1355" s="242"/>
      <c r="S1355" s="242"/>
      <c r="T1355" s="243"/>
      <c r="U1355" s="14"/>
      <c r="V1355" s="14"/>
      <c r="W1355" s="14"/>
      <c r="X1355" s="14"/>
      <c r="Y1355" s="14"/>
      <c r="Z1355" s="14"/>
      <c r="AA1355" s="14"/>
      <c r="AB1355" s="14"/>
      <c r="AC1355" s="14"/>
      <c r="AD1355" s="14"/>
      <c r="AE1355" s="14"/>
      <c r="AT1355" s="244" t="s">
        <v>142</v>
      </c>
      <c r="AU1355" s="244" t="s">
        <v>81</v>
      </c>
      <c r="AV1355" s="14" t="s">
        <v>81</v>
      </c>
      <c r="AW1355" s="14" t="s">
        <v>33</v>
      </c>
      <c r="AX1355" s="14" t="s">
        <v>72</v>
      </c>
      <c r="AY1355" s="244" t="s">
        <v>132</v>
      </c>
    </row>
    <row r="1356" s="14" customFormat="1">
      <c r="A1356" s="14"/>
      <c r="B1356" s="234"/>
      <c r="C1356" s="235"/>
      <c r="D1356" s="225" t="s">
        <v>142</v>
      </c>
      <c r="E1356" s="236" t="s">
        <v>19</v>
      </c>
      <c r="F1356" s="237" t="s">
        <v>279</v>
      </c>
      <c r="G1356" s="235"/>
      <c r="H1356" s="238">
        <v>-5.8799999999999999</v>
      </c>
      <c r="I1356" s="239"/>
      <c r="J1356" s="235"/>
      <c r="K1356" s="235"/>
      <c r="L1356" s="240"/>
      <c r="M1356" s="241"/>
      <c r="N1356" s="242"/>
      <c r="O1356" s="242"/>
      <c r="P1356" s="242"/>
      <c r="Q1356" s="242"/>
      <c r="R1356" s="242"/>
      <c r="S1356" s="242"/>
      <c r="T1356" s="243"/>
      <c r="U1356" s="14"/>
      <c r="V1356" s="14"/>
      <c r="W1356" s="14"/>
      <c r="X1356" s="14"/>
      <c r="Y1356" s="14"/>
      <c r="Z1356" s="14"/>
      <c r="AA1356" s="14"/>
      <c r="AB1356" s="14"/>
      <c r="AC1356" s="14"/>
      <c r="AD1356" s="14"/>
      <c r="AE1356" s="14"/>
      <c r="AT1356" s="244" t="s">
        <v>142</v>
      </c>
      <c r="AU1356" s="244" t="s">
        <v>81</v>
      </c>
      <c r="AV1356" s="14" t="s">
        <v>81</v>
      </c>
      <c r="AW1356" s="14" t="s">
        <v>33</v>
      </c>
      <c r="AX1356" s="14" t="s">
        <v>72</v>
      </c>
      <c r="AY1356" s="244" t="s">
        <v>132</v>
      </c>
    </row>
    <row r="1357" s="14" customFormat="1">
      <c r="A1357" s="14"/>
      <c r="B1357" s="234"/>
      <c r="C1357" s="235"/>
      <c r="D1357" s="225" t="s">
        <v>142</v>
      </c>
      <c r="E1357" s="236" t="s">
        <v>19</v>
      </c>
      <c r="F1357" s="237" t="s">
        <v>280</v>
      </c>
      <c r="G1357" s="235"/>
      <c r="H1357" s="238">
        <v>3.444</v>
      </c>
      <c r="I1357" s="239"/>
      <c r="J1357" s="235"/>
      <c r="K1357" s="235"/>
      <c r="L1357" s="240"/>
      <c r="M1357" s="241"/>
      <c r="N1357" s="242"/>
      <c r="O1357" s="242"/>
      <c r="P1357" s="242"/>
      <c r="Q1357" s="242"/>
      <c r="R1357" s="242"/>
      <c r="S1357" s="242"/>
      <c r="T1357" s="243"/>
      <c r="U1357" s="14"/>
      <c r="V1357" s="14"/>
      <c r="W1357" s="14"/>
      <c r="X1357" s="14"/>
      <c r="Y1357" s="14"/>
      <c r="Z1357" s="14"/>
      <c r="AA1357" s="14"/>
      <c r="AB1357" s="14"/>
      <c r="AC1357" s="14"/>
      <c r="AD1357" s="14"/>
      <c r="AE1357" s="14"/>
      <c r="AT1357" s="244" t="s">
        <v>142</v>
      </c>
      <c r="AU1357" s="244" t="s">
        <v>81</v>
      </c>
      <c r="AV1357" s="14" t="s">
        <v>81</v>
      </c>
      <c r="AW1357" s="14" t="s">
        <v>33</v>
      </c>
      <c r="AX1357" s="14" t="s">
        <v>72</v>
      </c>
      <c r="AY1357" s="244" t="s">
        <v>132</v>
      </c>
    </row>
    <row r="1358" s="13" customFormat="1">
      <c r="A1358" s="13"/>
      <c r="B1358" s="223"/>
      <c r="C1358" s="224"/>
      <c r="D1358" s="225" t="s">
        <v>142</v>
      </c>
      <c r="E1358" s="226" t="s">
        <v>19</v>
      </c>
      <c r="F1358" s="227" t="s">
        <v>179</v>
      </c>
      <c r="G1358" s="224"/>
      <c r="H1358" s="226" t="s">
        <v>19</v>
      </c>
      <c r="I1358" s="228"/>
      <c r="J1358" s="224"/>
      <c r="K1358" s="224"/>
      <c r="L1358" s="229"/>
      <c r="M1358" s="230"/>
      <c r="N1358" s="231"/>
      <c r="O1358" s="231"/>
      <c r="P1358" s="231"/>
      <c r="Q1358" s="231"/>
      <c r="R1358" s="231"/>
      <c r="S1358" s="231"/>
      <c r="T1358" s="232"/>
      <c r="U1358" s="13"/>
      <c r="V1358" s="13"/>
      <c r="W1358" s="13"/>
      <c r="X1358" s="13"/>
      <c r="Y1358" s="13"/>
      <c r="Z1358" s="13"/>
      <c r="AA1358" s="13"/>
      <c r="AB1358" s="13"/>
      <c r="AC1358" s="13"/>
      <c r="AD1358" s="13"/>
      <c r="AE1358" s="13"/>
      <c r="AT1358" s="233" t="s">
        <v>142</v>
      </c>
      <c r="AU1358" s="233" t="s">
        <v>81</v>
      </c>
      <c r="AV1358" s="13" t="s">
        <v>77</v>
      </c>
      <c r="AW1358" s="13" t="s">
        <v>33</v>
      </c>
      <c r="AX1358" s="13" t="s">
        <v>72</v>
      </c>
      <c r="AY1358" s="233" t="s">
        <v>132</v>
      </c>
    </row>
    <row r="1359" s="14" customFormat="1">
      <c r="A1359" s="14"/>
      <c r="B1359" s="234"/>
      <c r="C1359" s="235"/>
      <c r="D1359" s="225" t="s">
        <v>142</v>
      </c>
      <c r="E1359" s="236" t="s">
        <v>19</v>
      </c>
      <c r="F1359" s="237" t="s">
        <v>281</v>
      </c>
      <c r="G1359" s="235"/>
      <c r="H1359" s="238">
        <v>34.395000000000003</v>
      </c>
      <c r="I1359" s="239"/>
      <c r="J1359" s="235"/>
      <c r="K1359" s="235"/>
      <c r="L1359" s="240"/>
      <c r="M1359" s="241"/>
      <c r="N1359" s="242"/>
      <c r="O1359" s="242"/>
      <c r="P1359" s="242"/>
      <c r="Q1359" s="242"/>
      <c r="R1359" s="242"/>
      <c r="S1359" s="242"/>
      <c r="T1359" s="243"/>
      <c r="U1359" s="14"/>
      <c r="V1359" s="14"/>
      <c r="W1359" s="14"/>
      <c r="X1359" s="14"/>
      <c r="Y1359" s="14"/>
      <c r="Z1359" s="14"/>
      <c r="AA1359" s="14"/>
      <c r="AB1359" s="14"/>
      <c r="AC1359" s="14"/>
      <c r="AD1359" s="14"/>
      <c r="AE1359" s="14"/>
      <c r="AT1359" s="244" t="s">
        <v>142</v>
      </c>
      <c r="AU1359" s="244" t="s">
        <v>81</v>
      </c>
      <c r="AV1359" s="14" t="s">
        <v>81</v>
      </c>
      <c r="AW1359" s="14" t="s">
        <v>33</v>
      </c>
      <c r="AX1359" s="14" t="s">
        <v>72</v>
      </c>
      <c r="AY1359" s="244" t="s">
        <v>132</v>
      </c>
    </row>
    <row r="1360" s="14" customFormat="1">
      <c r="A1360" s="14"/>
      <c r="B1360" s="234"/>
      <c r="C1360" s="235"/>
      <c r="D1360" s="225" t="s">
        <v>142</v>
      </c>
      <c r="E1360" s="236" t="s">
        <v>19</v>
      </c>
      <c r="F1360" s="237" t="s">
        <v>279</v>
      </c>
      <c r="G1360" s="235"/>
      <c r="H1360" s="238">
        <v>-5.8799999999999999</v>
      </c>
      <c r="I1360" s="239"/>
      <c r="J1360" s="235"/>
      <c r="K1360" s="235"/>
      <c r="L1360" s="240"/>
      <c r="M1360" s="241"/>
      <c r="N1360" s="242"/>
      <c r="O1360" s="242"/>
      <c r="P1360" s="242"/>
      <c r="Q1360" s="242"/>
      <c r="R1360" s="242"/>
      <c r="S1360" s="242"/>
      <c r="T1360" s="243"/>
      <c r="U1360" s="14"/>
      <c r="V1360" s="14"/>
      <c r="W1360" s="14"/>
      <c r="X1360" s="14"/>
      <c r="Y1360" s="14"/>
      <c r="Z1360" s="14"/>
      <c r="AA1360" s="14"/>
      <c r="AB1360" s="14"/>
      <c r="AC1360" s="14"/>
      <c r="AD1360" s="14"/>
      <c r="AE1360" s="14"/>
      <c r="AT1360" s="244" t="s">
        <v>142</v>
      </c>
      <c r="AU1360" s="244" t="s">
        <v>81</v>
      </c>
      <c r="AV1360" s="14" t="s">
        <v>81</v>
      </c>
      <c r="AW1360" s="14" t="s">
        <v>33</v>
      </c>
      <c r="AX1360" s="14" t="s">
        <v>72</v>
      </c>
      <c r="AY1360" s="244" t="s">
        <v>132</v>
      </c>
    </row>
    <row r="1361" s="14" customFormat="1">
      <c r="A1361" s="14"/>
      <c r="B1361" s="234"/>
      <c r="C1361" s="235"/>
      <c r="D1361" s="225" t="s">
        <v>142</v>
      </c>
      <c r="E1361" s="236" t="s">
        <v>19</v>
      </c>
      <c r="F1361" s="237" t="s">
        <v>282</v>
      </c>
      <c r="G1361" s="235"/>
      <c r="H1361" s="238">
        <v>3.1600000000000001</v>
      </c>
      <c r="I1361" s="239"/>
      <c r="J1361" s="235"/>
      <c r="K1361" s="235"/>
      <c r="L1361" s="240"/>
      <c r="M1361" s="241"/>
      <c r="N1361" s="242"/>
      <c r="O1361" s="242"/>
      <c r="P1361" s="242"/>
      <c r="Q1361" s="242"/>
      <c r="R1361" s="242"/>
      <c r="S1361" s="242"/>
      <c r="T1361" s="243"/>
      <c r="U1361" s="14"/>
      <c r="V1361" s="14"/>
      <c r="W1361" s="14"/>
      <c r="X1361" s="14"/>
      <c r="Y1361" s="14"/>
      <c r="Z1361" s="14"/>
      <c r="AA1361" s="14"/>
      <c r="AB1361" s="14"/>
      <c r="AC1361" s="14"/>
      <c r="AD1361" s="14"/>
      <c r="AE1361" s="14"/>
      <c r="AT1361" s="244" t="s">
        <v>142</v>
      </c>
      <c r="AU1361" s="244" t="s">
        <v>81</v>
      </c>
      <c r="AV1361" s="14" t="s">
        <v>81</v>
      </c>
      <c r="AW1361" s="14" t="s">
        <v>33</v>
      </c>
      <c r="AX1361" s="14" t="s">
        <v>72</v>
      </c>
      <c r="AY1361" s="244" t="s">
        <v>132</v>
      </c>
    </row>
    <row r="1362" s="13" customFormat="1">
      <c r="A1362" s="13"/>
      <c r="B1362" s="223"/>
      <c r="C1362" s="224"/>
      <c r="D1362" s="225" t="s">
        <v>142</v>
      </c>
      <c r="E1362" s="226" t="s">
        <v>19</v>
      </c>
      <c r="F1362" s="227" t="s">
        <v>160</v>
      </c>
      <c r="G1362" s="224"/>
      <c r="H1362" s="226" t="s">
        <v>19</v>
      </c>
      <c r="I1362" s="228"/>
      <c r="J1362" s="224"/>
      <c r="K1362" s="224"/>
      <c r="L1362" s="229"/>
      <c r="M1362" s="230"/>
      <c r="N1362" s="231"/>
      <c r="O1362" s="231"/>
      <c r="P1362" s="231"/>
      <c r="Q1362" s="231"/>
      <c r="R1362" s="231"/>
      <c r="S1362" s="231"/>
      <c r="T1362" s="232"/>
      <c r="U1362" s="13"/>
      <c r="V1362" s="13"/>
      <c r="W1362" s="13"/>
      <c r="X1362" s="13"/>
      <c r="Y1362" s="13"/>
      <c r="Z1362" s="13"/>
      <c r="AA1362" s="13"/>
      <c r="AB1362" s="13"/>
      <c r="AC1362" s="13"/>
      <c r="AD1362" s="13"/>
      <c r="AE1362" s="13"/>
      <c r="AT1362" s="233" t="s">
        <v>142</v>
      </c>
      <c r="AU1362" s="233" t="s">
        <v>81</v>
      </c>
      <c r="AV1362" s="13" t="s">
        <v>77</v>
      </c>
      <c r="AW1362" s="13" t="s">
        <v>33</v>
      </c>
      <c r="AX1362" s="13" t="s">
        <v>72</v>
      </c>
      <c r="AY1362" s="233" t="s">
        <v>132</v>
      </c>
    </row>
    <row r="1363" s="14" customFormat="1">
      <c r="A1363" s="14"/>
      <c r="B1363" s="234"/>
      <c r="C1363" s="235"/>
      <c r="D1363" s="225" t="s">
        <v>142</v>
      </c>
      <c r="E1363" s="236" t="s">
        <v>19</v>
      </c>
      <c r="F1363" s="237" t="s">
        <v>283</v>
      </c>
      <c r="G1363" s="235"/>
      <c r="H1363" s="238">
        <v>36.479999999999997</v>
      </c>
      <c r="I1363" s="239"/>
      <c r="J1363" s="235"/>
      <c r="K1363" s="235"/>
      <c r="L1363" s="240"/>
      <c r="M1363" s="241"/>
      <c r="N1363" s="242"/>
      <c r="O1363" s="242"/>
      <c r="P1363" s="242"/>
      <c r="Q1363" s="242"/>
      <c r="R1363" s="242"/>
      <c r="S1363" s="242"/>
      <c r="T1363" s="243"/>
      <c r="U1363" s="14"/>
      <c r="V1363" s="14"/>
      <c r="W1363" s="14"/>
      <c r="X1363" s="14"/>
      <c r="Y1363" s="14"/>
      <c r="Z1363" s="14"/>
      <c r="AA1363" s="14"/>
      <c r="AB1363" s="14"/>
      <c r="AC1363" s="14"/>
      <c r="AD1363" s="14"/>
      <c r="AE1363" s="14"/>
      <c r="AT1363" s="244" t="s">
        <v>142</v>
      </c>
      <c r="AU1363" s="244" t="s">
        <v>81</v>
      </c>
      <c r="AV1363" s="14" t="s">
        <v>81</v>
      </c>
      <c r="AW1363" s="14" t="s">
        <v>33</v>
      </c>
      <c r="AX1363" s="14" t="s">
        <v>72</v>
      </c>
      <c r="AY1363" s="244" t="s">
        <v>132</v>
      </c>
    </row>
    <row r="1364" s="14" customFormat="1">
      <c r="A1364" s="14"/>
      <c r="B1364" s="234"/>
      <c r="C1364" s="235"/>
      <c r="D1364" s="225" t="s">
        <v>142</v>
      </c>
      <c r="E1364" s="236" t="s">
        <v>19</v>
      </c>
      <c r="F1364" s="237" t="s">
        <v>284</v>
      </c>
      <c r="G1364" s="235"/>
      <c r="H1364" s="238">
        <v>-4.6799999999999997</v>
      </c>
      <c r="I1364" s="239"/>
      <c r="J1364" s="235"/>
      <c r="K1364" s="235"/>
      <c r="L1364" s="240"/>
      <c r="M1364" s="241"/>
      <c r="N1364" s="242"/>
      <c r="O1364" s="242"/>
      <c r="P1364" s="242"/>
      <c r="Q1364" s="242"/>
      <c r="R1364" s="242"/>
      <c r="S1364" s="242"/>
      <c r="T1364" s="243"/>
      <c r="U1364" s="14"/>
      <c r="V1364" s="14"/>
      <c r="W1364" s="14"/>
      <c r="X1364" s="14"/>
      <c r="Y1364" s="14"/>
      <c r="Z1364" s="14"/>
      <c r="AA1364" s="14"/>
      <c r="AB1364" s="14"/>
      <c r="AC1364" s="14"/>
      <c r="AD1364" s="14"/>
      <c r="AE1364" s="14"/>
      <c r="AT1364" s="244" t="s">
        <v>142</v>
      </c>
      <c r="AU1364" s="244" t="s">
        <v>81</v>
      </c>
      <c r="AV1364" s="14" t="s">
        <v>81</v>
      </c>
      <c r="AW1364" s="14" t="s">
        <v>33</v>
      </c>
      <c r="AX1364" s="14" t="s">
        <v>72</v>
      </c>
      <c r="AY1364" s="244" t="s">
        <v>132</v>
      </c>
    </row>
    <row r="1365" s="14" customFormat="1">
      <c r="A1365" s="14"/>
      <c r="B1365" s="234"/>
      <c r="C1365" s="235"/>
      <c r="D1365" s="225" t="s">
        <v>142</v>
      </c>
      <c r="E1365" s="236" t="s">
        <v>19</v>
      </c>
      <c r="F1365" s="237" t="s">
        <v>285</v>
      </c>
      <c r="G1365" s="235"/>
      <c r="H1365" s="238">
        <v>2.4279999999999999</v>
      </c>
      <c r="I1365" s="239"/>
      <c r="J1365" s="235"/>
      <c r="K1365" s="235"/>
      <c r="L1365" s="240"/>
      <c r="M1365" s="241"/>
      <c r="N1365" s="242"/>
      <c r="O1365" s="242"/>
      <c r="P1365" s="242"/>
      <c r="Q1365" s="242"/>
      <c r="R1365" s="242"/>
      <c r="S1365" s="242"/>
      <c r="T1365" s="243"/>
      <c r="U1365" s="14"/>
      <c r="V1365" s="14"/>
      <c r="W1365" s="14"/>
      <c r="X1365" s="14"/>
      <c r="Y1365" s="14"/>
      <c r="Z1365" s="14"/>
      <c r="AA1365" s="14"/>
      <c r="AB1365" s="14"/>
      <c r="AC1365" s="14"/>
      <c r="AD1365" s="14"/>
      <c r="AE1365" s="14"/>
      <c r="AT1365" s="244" t="s">
        <v>142</v>
      </c>
      <c r="AU1365" s="244" t="s">
        <v>81</v>
      </c>
      <c r="AV1365" s="14" t="s">
        <v>81</v>
      </c>
      <c r="AW1365" s="14" t="s">
        <v>33</v>
      </c>
      <c r="AX1365" s="14" t="s">
        <v>72</v>
      </c>
      <c r="AY1365" s="244" t="s">
        <v>132</v>
      </c>
    </row>
    <row r="1366" s="16" customFormat="1">
      <c r="A1366" s="16"/>
      <c r="B1366" s="256"/>
      <c r="C1366" s="257"/>
      <c r="D1366" s="225" t="s">
        <v>142</v>
      </c>
      <c r="E1366" s="258" t="s">
        <v>19</v>
      </c>
      <c r="F1366" s="259" t="s">
        <v>286</v>
      </c>
      <c r="G1366" s="257"/>
      <c r="H1366" s="260">
        <v>345.54700000000003</v>
      </c>
      <c r="I1366" s="261"/>
      <c r="J1366" s="257"/>
      <c r="K1366" s="257"/>
      <c r="L1366" s="262"/>
      <c r="M1366" s="263"/>
      <c r="N1366" s="264"/>
      <c r="O1366" s="264"/>
      <c r="P1366" s="264"/>
      <c r="Q1366" s="264"/>
      <c r="R1366" s="264"/>
      <c r="S1366" s="264"/>
      <c r="T1366" s="265"/>
      <c r="U1366" s="16"/>
      <c r="V1366" s="16"/>
      <c r="W1366" s="16"/>
      <c r="X1366" s="16"/>
      <c r="Y1366" s="16"/>
      <c r="Z1366" s="16"/>
      <c r="AA1366" s="16"/>
      <c r="AB1366" s="16"/>
      <c r="AC1366" s="16"/>
      <c r="AD1366" s="16"/>
      <c r="AE1366" s="16"/>
      <c r="AT1366" s="266" t="s">
        <v>142</v>
      </c>
      <c r="AU1366" s="266" t="s">
        <v>81</v>
      </c>
      <c r="AV1366" s="16" t="s">
        <v>84</v>
      </c>
      <c r="AW1366" s="16" t="s">
        <v>33</v>
      </c>
      <c r="AX1366" s="16" t="s">
        <v>72</v>
      </c>
      <c r="AY1366" s="266" t="s">
        <v>132</v>
      </c>
    </row>
    <row r="1367" s="13" customFormat="1">
      <c r="A1367" s="13"/>
      <c r="B1367" s="223"/>
      <c r="C1367" s="224"/>
      <c r="D1367" s="225" t="s">
        <v>142</v>
      </c>
      <c r="E1367" s="226" t="s">
        <v>19</v>
      </c>
      <c r="F1367" s="227" t="s">
        <v>287</v>
      </c>
      <c r="G1367" s="224"/>
      <c r="H1367" s="226" t="s">
        <v>19</v>
      </c>
      <c r="I1367" s="228"/>
      <c r="J1367" s="224"/>
      <c r="K1367" s="224"/>
      <c r="L1367" s="229"/>
      <c r="M1367" s="230"/>
      <c r="N1367" s="231"/>
      <c r="O1367" s="231"/>
      <c r="P1367" s="231"/>
      <c r="Q1367" s="231"/>
      <c r="R1367" s="231"/>
      <c r="S1367" s="231"/>
      <c r="T1367" s="232"/>
      <c r="U1367" s="13"/>
      <c r="V1367" s="13"/>
      <c r="W1367" s="13"/>
      <c r="X1367" s="13"/>
      <c r="Y1367" s="13"/>
      <c r="Z1367" s="13"/>
      <c r="AA1367" s="13"/>
      <c r="AB1367" s="13"/>
      <c r="AC1367" s="13"/>
      <c r="AD1367" s="13"/>
      <c r="AE1367" s="13"/>
      <c r="AT1367" s="233" t="s">
        <v>142</v>
      </c>
      <c r="AU1367" s="233" t="s">
        <v>81</v>
      </c>
      <c r="AV1367" s="13" t="s">
        <v>77</v>
      </c>
      <c r="AW1367" s="13" t="s">
        <v>33</v>
      </c>
      <c r="AX1367" s="13" t="s">
        <v>72</v>
      </c>
      <c r="AY1367" s="233" t="s">
        <v>132</v>
      </c>
    </row>
    <row r="1368" s="13" customFormat="1">
      <c r="A1368" s="13"/>
      <c r="B1368" s="223"/>
      <c r="C1368" s="224"/>
      <c r="D1368" s="225" t="s">
        <v>142</v>
      </c>
      <c r="E1368" s="226" t="s">
        <v>19</v>
      </c>
      <c r="F1368" s="227" t="s">
        <v>288</v>
      </c>
      <c r="G1368" s="224"/>
      <c r="H1368" s="226" t="s">
        <v>19</v>
      </c>
      <c r="I1368" s="228"/>
      <c r="J1368" s="224"/>
      <c r="K1368" s="224"/>
      <c r="L1368" s="229"/>
      <c r="M1368" s="230"/>
      <c r="N1368" s="231"/>
      <c r="O1368" s="231"/>
      <c r="P1368" s="231"/>
      <c r="Q1368" s="231"/>
      <c r="R1368" s="231"/>
      <c r="S1368" s="231"/>
      <c r="T1368" s="232"/>
      <c r="U1368" s="13"/>
      <c r="V1368" s="13"/>
      <c r="W1368" s="13"/>
      <c r="X1368" s="13"/>
      <c r="Y1368" s="13"/>
      <c r="Z1368" s="13"/>
      <c r="AA1368" s="13"/>
      <c r="AB1368" s="13"/>
      <c r="AC1368" s="13"/>
      <c r="AD1368" s="13"/>
      <c r="AE1368" s="13"/>
      <c r="AT1368" s="233" t="s">
        <v>142</v>
      </c>
      <c r="AU1368" s="233" t="s">
        <v>81</v>
      </c>
      <c r="AV1368" s="13" t="s">
        <v>77</v>
      </c>
      <c r="AW1368" s="13" t="s">
        <v>33</v>
      </c>
      <c r="AX1368" s="13" t="s">
        <v>72</v>
      </c>
      <c r="AY1368" s="233" t="s">
        <v>132</v>
      </c>
    </row>
    <row r="1369" s="14" customFormat="1">
      <c r="A1369" s="14"/>
      <c r="B1369" s="234"/>
      <c r="C1369" s="235"/>
      <c r="D1369" s="225" t="s">
        <v>142</v>
      </c>
      <c r="E1369" s="236" t="s">
        <v>19</v>
      </c>
      <c r="F1369" s="237" t="s">
        <v>289</v>
      </c>
      <c r="G1369" s="235"/>
      <c r="H1369" s="238">
        <v>9.2010000000000005</v>
      </c>
      <c r="I1369" s="239"/>
      <c r="J1369" s="235"/>
      <c r="K1369" s="235"/>
      <c r="L1369" s="240"/>
      <c r="M1369" s="241"/>
      <c r="N1369" s="242"/>
      <c r="O1369" s="242"/>
      <c r="P1369" s="242"/>
      <c r="Q1369" s="242"/>
      <c r="R1369" s="242"/>
      <c r="S1369" s="242"/>
      <c r="T1369" s="243"/>
      <c r="U1369" s="14"/>
      <c r="V1369" s="14"/>
      <c r="W1369" s="14"/>
      <c r="X1369" s="14"/>
      <c r="Y1369" s="14"/>
      <c r="Z1369" s="14"/>
      <c r="AA1369" s="14"/>
      <c r="AB1369" s="14"/>
      <c r="AC1369" s="14"/>
      <c r="AD1369" s="14"/>
      <c r="AE1369" s="14"/>
      <c r="AT1369" s="244" t="s">
        <v>142</v>
      </c>
      <c r="AU1369" s="244" t="s">
        <v>81</v>
      </c>
      <c r="AV1369" s="14" t="s">
        <v>81</v>
      </c>
      <c r="AW1369" s="14" t="s">
        <v>33</v>
      </c>
      <c r="AX1369" s="14" t="s">
        <v>72</v>
      </c>
      <c r="AY1369" s="244" t="s">
        <v>132</v>
      </c>
    </row>
    <row r="1370" s="13" customFormat="1">
      <c r="A1370" s="13"/>
      <c r="B1370" s="223"/>
      <c r="C1370" s="224"/>
      <c r="D1370" s="225" t="s">
        <v>142</v>
      </c>
      <c r="E1370" s="226" t="s">
        <v>19</v>
      </c>
      <c r="F1370" s="227" t="s">
        <v>323</v>
      </c>
      <c r="G1370" s="224"/>
      <c r="H1370" s="226" t="s">
        <v>19</v>
      </c>
      <c r="I1370" s="228"/>
      <c r="J1370" s="224"/>
      <c r="K1370" s="224"/>
      <c r="L1370" s="229"/>
      <c r="M1370" s="230"/>
      <c r="N1370" s="231"/>
      <c r="O1370" s="231"/>
      <c r="P1370" s="231"/>
      <c r="Q1370" s="231"/>
      <c r="R1370" s="231"/>
      <c r="S1370" s="231"/>
      <c r="T1370" s="232"/>
      <c r="U1370" s="13"/>
      <c r="V1370" s="13"/>
      <c r="W1370" s="13"/>
      <c r="X1370" s="13"/>
      <c r="Y1370" s="13"/>
      <c r="Z1370" s="13"/>
      <c r="AA1370" s="13"/>
      <c r="AB1370" s="13"/>
      <c r="AC1370" s="13"/>
      <c r="AD1370" s="13"/>
      <c r="AE1370" s="13"/>
      <c r="AT1370" s="233" t="s">
        <v>142</v>
      </c>
      <c r="AU1370" s="233" t="s">
        <v>81</v>
      </c>
      <c r="AV1370" s="13" t="s">
        <v>77</v>
      </c>
      <c r="AW1370" s="13" t="s">
        <v>33</v>
      </c>
      <c r="AX1370" s="13" t="s">
        <v>72</v>
      </c>
      <c r="AY1370" s="233" t="s">
        <v>132</v>
      </c>
    </row>
    <row r="1371" s="13" customFormat="1">
      <c r="A1371" s="13"/>
      <c r="B1371" s="223"/>
      <c r="C1371" s="224"/>
      <c r="D1371" s="225" t="s">
        <v>142</v>
      </c>
      <c r="E1371" s="226" t="s">
        <v>19</v>
      </c>
      <c r="F1371" s="227" t="s">
        <v>290</v>
      </c>
      <c r="G1371" s="224"/>
      <c r="H1371" s="226" t="s">
        <v>19</v>
      </c>
      <c r="I1371" s="228"/>
      <c r="J1371" s="224"/>
      <c r="K1371" s="224"/>
      <c r="L1371" s="229"/>
      <c r="M1371" s="230"/>
      <c r="N1371" s="231"/>
      <c r="O1371" s="231"/>
      <c r="P1371" s="231"/>
      <c r="Q1371" s="231"/>
      <c r="R1371" s="231"/>
      <c r="S1371" s="231"/>
      <c r="T1371" s="232"/>
      <c r="U1371" s="13"/>
      <c r="V1371" s="13"/>
      <c r="W1371" s="13"/>
      <c r="X1371" s="13"/>
      <c r="Y1371" s="13"/>
      <c r="Z1371" s="13"/>
      <c r="AA1371" s="13"/>
      <c r="AB1371" s="13"/>
      <c r="AC1371" s="13"/>
      <c r="AD1371" s="13"/>
      <c r="AE1371" s="13"/>
      <c r="AT1371" s="233" t="s">
        <v>142</v>
      </c>
      <c r="AU1371" s="233" t="s">
        <v>81</v>
      </c>
      <c r="AV1371" s="13" t="s">
        <v>77</v>
      </c>
      <c r="AW1371" s="13" t="s">
        <v>33</v>
      </c>
      <c r="AX1371" s="13" t="s">
        <v>72</v>
      </c>
      <c r="AY1371" s="233" t="s">
        <v>132</v>
      </c>
    </row>
    <row r="1372" s="14" customFormat="1">
      <c r="A1372" s="14"/>
      <c r="B1372" s="234"/>
      <c r="C1372" s="235"/>
      <c r="D1372" s="225" t="s">
        <v>142</v>
      </c>
      <c r="E1372" s="236" t="s">
        <v>19</v>
      </c>
      <c r="F1372" s="237" t="s">
        <v>291</v>
      </c>
      <c r="G1372" s="235"/>
      <c r="H1372" s="238">
        <v>4.5860000000000003</v>
      </c>
      <c r="I1372" s="239"/>
      <c r="J1372" s="235"/>
      <c r="K1372" s="235"/>
      <c r="L1372" s="240"/>
      <c r="M1372" s="241"/>
      <c r="N1372" s="242"/>
      <c r="O1372" s="242"/>
      <c r="P1372" s="242"/>
      <c r="Q1372" s="242"/>
      <c r="R1372" s="242"/>
      <c r="S1372" s="242"/>
      <c r="T1372" s="243"/>
      <c r="U1372" s="14"/>
      <c r="V1372" s="14"/>
      <c r="W1372" s="14"/>
      <c r="X1372" s="14"/>
      <c r="Y1372" s="14"/>
      <c r="Z1372" s="14"/>
      <c r="AA1372" s="14"/>
      <c r="AB1372" s="14"/>
      <c r="AC1372" s="14"/>
      <c r="AD1372" s="14"/>
      <c r="AE1372" s="14"/>
      <c r="AT1372" s="244" t="s">
        <v>142</v>
      </c>
      <c r="AU1372" s="244" t="s">
        <v>81</v>
      </c>
      <c r="AV1372" s="14" t="s">
        <v>81</v>
      </c>
      <c r="AW1372" s="14" t="s">
        <v>33</v>
      </c>
      <c r="AX1372" s="14" t="s">
        <v>72</v>
      </c>
      <c r="AY1372" s="244" t="s">
        <v>132</v>
      </c>
    </row>
    <row r="1373" s="13" customFormat="1">
      <c r="A1373" s="13"/>
      <c r="B1373" s="223"/>
      <c r="C1373" s="224"/>
      <c r="D1373" s="225" t="s">
        <v>142</v>
      </c>
      <c r="E1373" s="226" t="s">
        <v>19</v>
      </c>
      <c r="F1373" s="227" t="s">
        <v>325</v>
      </c>
      <c r="G1373" s="224"/>
      <c r="H1373" s="226" t="s">
        <v>19</v>
      </c>
      <c r="I1373" s="228"/>
      <c r="J1373" s="224"/>
      <c r="K1373" s="224"/>
      <c r="L1373" s="229"/>
      <c r="M1373" s="230"/>
      <c r="N1373" s="231"/>
      <c r="O1373" s="231"/>
      <c r="P1373" s="231"/>
      <c r="Q1373" s="231"/>
      <c r="R1373" s="231"/>
      <c r="S1373" s="231"/>
      <c r="T1373" s="232"/>
      <c r="U1373" s="13"/>
      <c r="V1373" s="13"/>
      <c r="W1373" s="13"/>
      <c r="X1373" s="13"/>
      <c r="Y1373" s="13"/>
      <c r="Z1373" s="13"/>
      <c r="AA1373" s="13"/>
      <c r="AB1373" s="13"/>
      <c r="AC1373" s="13"/>
      <c r="AD1373" s="13"/>
      <c r="AE1373" s="13"/>
      <c r="AT1373" s="233" t="s">
        <v>142</v>
      </c>
      <c r="AU1373" s="233" t="s">
        <v>81</v>
      </c>
      <c r="AV1373" s="13" t="s">
        <v>77</v>
      </c>
      <c r="AW1373" s="13" t="s">
        <v>33</v>
      </c>
      <c r="AX1373" s="13" t="s">
        <v>72</v>
      </c>
      <c r="AY1373" s="233" t="s">
        <v>132</v>
      </c>
    </row>
    <row r="1374" s="14" customFormat="1">
      <c r="A1374" s="14"/>
      <c r="B1374" s="234"/>
      <c r="C1374" s="235"/>
      <c r="D1374" s="225" t="s">
        <v>142</v>
      </c>
      <c r="E1374" s="236" t="s">
        <v>19</v>
      </c>
      <c r="F1374" s="237" t="s">
        <v>466</v>
      </c>
      <c r="G1374" s="235"/>
      <c r="H1374" s="238">
        <v>4.6749999999999998</v>
      </c>
      <c r="I1374" s="239"/>
      <c r="J1374" s="235"/>
      <c r="K1374" s="235"/>
      <c r="L1374" s="240"/>
      <c r="M1374" s="241"/>
      <c r="N1374" s="242"/>
      <c r="O1374" s="242"/>
      <c r="P1374" s="242"/>
      <c r="Q1374" s="242"/>
      <c r="R1374" s="242"/>
      <c r="S1374" s="242"/>
      <c r="T1374" s="243"/>
      <c r="U1374" s="14"/>
      <c r="V1374" s="14"/>
      <c r="W1374" s="14"/>
      <c r="X1374" s="14"/>
      <c r="Y1374" s="14"/>
      <c r="Z1374" s="14"/>
      <c r="AA1374" s="14"/>
      <c r="AB1374" s="14"/>
      <c r="AC1374" s="14"/>
      <c r="AD1374" s="14"/>
      <c r="AE1374" s="14"/>
      <c r="AT1374" s="244" t="s">
        <v>142</v>
      </c>
      <c r="AU1374" s="244" t="s">
        <v>81</v>
      </c>
      <c r="AV1374" s="14" t="s">
        <v>81</v>
      </c>
      <c r="AW1374" s="14" t="s">
        <v>33</v>
      </c>
      <c r="AX1374" s="14" t="s">
        <v>72</v>
      </c>
      <c r="AY1374" s="244" t="s">
        <v>132</v>
      </c>
    </row>
    <row r="1375" s="16" customFormat="1">
      <c r="A1375" s="16"/>
      <c r="B1375" s="256"/>
      <c r="C1375" s="257"/>
      <c r="D1375" s="225" t="s">
        <v>142</v>
      </c>
      <c r="E1375" s="258" t="s">
        <v>19</v>
      </c>
      <c r="F1375" s="259" t="s">
        <v>286</v>
      </c>
      <c r="G1375" s="257"/>
      <c r="H1375" s="260">
        <v>18.462</v>
      </c>
      <c r="I1375" s="261"/>
      <c r="J1375" s="257"/>
      <c r="K1375" s="257"/>
      <c r="L1375" s="262"/>
      <c r="M1375" s="263"/>
      <c r="N1375" s="264"/>
      <c r="O1375" s="264"/>
      <c r="P1375" s="264"/>
      <c r="Q1375" s="264"/>
      <c r="R1375" s="264"/>
      <c r="S1375" s="264"/>
      <c r="T1375" s="265"/>
      <c r="U1375" s="16"/>
      <c r="V1375" s="16"/>
      <c r="W1375" s="16"/>
      <c r="X1375" s="16"/>
      <c r="Y1375" s="16"/>
      <c r="Z1375" s="16"/>
      <c r="AA1375" s="16"/>
      <c r="AB1375" s="16"/>
      <c r="AC1375" s="16"/>
      <c r="AD1375" s="16"/>
      <c r="AE1375" s="16"/>
      <c r="AT1375" s="266" t="s">
        <v>142</v>
      </c>
      <c r="AU1375" s="266" t="s">
        <v>81</v>
      </c>
      <c r="AV1375" s="16" t="s">
        <v>84</v>
      </c>
      <c r="AW1375" s="16" t="s">
        <v>33</v>
      </c>
      <c r="AX1375" s="16" t="s">
        <v>72</v>
      </c>
      <c r="AY1375" s="266" t="s">
        <v>132</v>
      </c>
    </row>
    <row r="1376" s="15" customFormat="1">
      <c r="A1376" s="15"/>
      <c r="B1376" s="245"/>
      <c r="C1376" s="246"/>
      <c r="D1376" s="225" t="s">
        <v>142</v>
      </c>
      <c r="E1376" s="247" t="s">
        <v>19</v>
      </c>
      <c r="F1376" s="248" t="s">
        <v>152</v>
      </c>
      <c r="G1376" s="246"/>
      <c r="H1376" s="249">
        <v>364.00900000000001</v>
      </c>
      <c r="I1376" s="250"/>
      <c r="J1376" s="246"/>
      <c r="K1376" s="246"/>
      <c r="L1376" s="251"/>
      <c r="M1376" s="252"/>
      <c r="N1376" s="253"/>
      <c r="O1376" s="253"/>
      <c r="P1376" s="253"/>
      <c r="Q1376" s="253"/>
      <c r="R1376" s="253"/>
      <c r="S1376" s="253"/>
      <c r="T1376" s="254"/>
      <c r="U1376" s="15"/>
      <c r="V1376" s="15"/>
      <c r="W1376" s="15"/>
      <c r="X1376" s="15"/>
      <c r="Y1376" s="15"/>
      <c r="Z1376" s="15"/>
      <c r="AA1376" s="15"/>
      <c r="AB1376" s="15"/>
      <c r="AC1376" s="15"/>
      <c r="AD1376" s="15"/>
      <c r="AE1376" s="15"/>
      <c r="AT1376" s="255" t="s">
        <v>142</v>
      </c>
      <c r="AU1376" s="255" t="s">
        <v>81</v>
      </c>
      <c r="AV1376" s="15" t="s">
        <v>87</v>
      </c>
      <c r="AW1376" s="15" t="s">
        <v>33</v>
      </c>
      <c r="AX1376" s="15" t="s">
        <v>77</v>
      </c>
      <c r="AY1376" s="255" t="s">
        <v>132</v>
      </c>
    </row>
    <row r="1377" s="2" customFormat="1" ht="16.5" customHeight="1">
      <c r="A1377" s="39"/>
      <c r="B1377" s="40"/>
      <c r="C1377" s="267" t="s">
        <v>1221</v>
      </c>
      <c r="D1377" s="267" t="s">
        <v>540</v>
      </c>
      <c r="E1377" s="268" t="s">
        <v>1222</v>
      </c>
      <c r="F1377" s="269" t="s">
        <v>1223</v>
      </c>
      <c r="G1377" s="270" t="s">
        <v>155</v>
      </c>
      <c r="H1377" s="271">
        <v>393.13</v>
      </c>
      <c r="I1377" s="272"/>
      <c r="J1377" s="273">
        <f>ROUND(I1377*H1377,2)</f>
        <v>0</v>
      </c>
      <c r="K1377" s="269" t="s">
        <v>138</v>
      </c>
      <c r="L1377" s="274"/>
      <c r="M1377" s="275" t="s">
        <v>19</v>
      </c>
      <c r="N1377" s="276" t="s">
        <v>43</v>
      </c>
      <c r="O1377" s="85"/>
      <c r="P1377" s="214">
        <f>O1377*H1377</f>
        <v>0</v>
      </c>
      <c r="Q1377" s="214">
        <v>0.0118</v>
      </c>
      <c r="R1377" s="214">
        <f>Q1377*H1377</f>
        <v>4.6389339999999999</v>
      </c>
      <c r="S1377" s="214">
        <v>0</v>
      </c>
      <c r="T1377" s="215">
        <f>S1377*H1377</f>
        <v>0</v>
      </c>
      <c r="U1377" s="39"/>
      <c r="V1377" s="39"/>
      <c r="W1377" s="39"/>
      <c r="X1377" s="39"/>
      <c r="Y1377" s="39"/>
      <c r="Z1377" s="39"/>
      <c r="AA1377" s="39"/>
      <c r="AB1377" s="39"/>
      <c r="AC1377" s="39"/>
      <c r="AD1377" s="39"/>
      <c r="AE1377" s="39"/>
      <c r="AR1377" s="216" t="s">
        <v>452</v>
      </c>
      <c r="AT1377" s="216" t="s">
        <v>540</v>
      </c>
      <c r="AU1377" s="216" t="s">
        <v>81</v>
      </c>
      <c r="AY1377" s="18" t="s">
        <v>132</v>
      </c>
      <c r="BE1377" s="217">
        <f>IF(N1377="základní",J1377,0)</f>
        <v>0</v>
      </c>
      <c r="BF1377" s="217">
        <f>IF(N1377="snížená",J1377,0)</f>
        <v>0</v>
      </c>
      <c r="BG1377" s="217">
        <f>IF(N1377="zákl. přenesená",J1377,0)</f>
        <v>0</v>
      </c>
      <c r="BH1377" s="217">
        <f>IF(N1377="sníž. přenesená",J1377,0)</f>
        <v>0</v>
      </c>
      <c r="BI1377" s="217">
        <f>IF(N1377="nulová",J1377,0)</f>
        <v>0</v>
      </c>
      <c r="BJ1377" s="18" t="s">
        <v>77</v>
      </c>
      <c r="BK1377" s="217">
        <f>ROUND(I1377*H1377,2)</f>
        <v>0</v>
      </c>
      <c r="BL1377" s="18" t="s">
        <v>333</v>
      </c>
      <c r="BM1377" s="216" t="s">
        <v>1224</v>
      </c>
    </row>
    <row r="1378" s="14" customFormat="1">
      <c r="A1378" s="14"/>
      <c r="B1378" s="234"/>
      <c r="C1378" s="235"/>
      <c r="D1378" s="225" t="s">
        <v>142</v>
      </c>
      <c r="E1378" s="236" t="s">
        <v>19</v>
      </c>
      <c r="F1378" s="237" t="s">
        <v>1225</v>
      </c>
      <c r="G1378" s="235"/>
      <c r="H1378" s="238">
        <v>393.13</v>
      </c>
      <c r="I1378" s="239"/>
      <c r="J1378" s="235"/>
      <c r="K1378" s="235"/>
      <c r="L1378" s="240"/>
      <c r="M1378" s="241"/>
      <c r="N1378" s="242"/>
      <c r="O1378" s="242"/>
      <c r="P1378" s="242"/>
      <c r="Q1378" s="242"/>
      <c r="R1378" s="242"/>
      <c r="S1378" s="242"/>
      <c r="T1378" s="243"/>
      <c r="U1378" s="14"/>
      <c r="V1378" s="14"/>
      <c r="W1378" s="14"/>
      <c r="X1378" s="14"/>
      <c r="Y1378" s="14"/>
      <c r="Z1378" s="14"/>
      <c r="AA1378" s="14"/>
      <c r="AB1378" s="14"/>
      <c r="AC1378" s="14"/>
      <c r="AD1378" s="14"/>
      <c r="AE1378" s="14"/>
      <c r="AT1378" s="244" t="s">
        <v>142</v>
      </c>
      <c r="AU1378" s="244" t="s">
        <v>81</v>
      </c>
      <c r="AV1378" s="14" t="s">
        <v>81</v>
      </c>
      <c r="AW1378" s="14" t="s">
        <v>33</v>
      </c>
      <c r="AX1378" s="14" t="s">
        <v>72</v>
      </c>
      <c r="AY1378" s="244" t="s">
        <v>132</v>
      </c>
    </row>
    <row r="1379" s="15" customFormat="1">
      <c r="A1379" s="15"/>
      <c r="B1379" s="245"/>
      <c r="C1379" s="246"/>
      <c r="D1379" s="225" t="s">
        <v>142</v>
      </c>
      <c r="E1379" s="247" t="s">
        <v>19</v>
      </c>
      <c r="F1379" s="248" t="s">
        <v>152</v>
      </c>
      <c r="G1379" s="246"/>
      <c r="H1379" s="249">
        <v>393.13</v>
      </c>
      <c r="I1379" s="250"/>
      <c r="J1379" s="246"/>
      <c r="K1379" s="246"/>
      <c r="L1379" s="251"/>
      <c r="M1379" s="252"/>
      <c r="N1379" s="253"/>
      <c r="O1379" s="253"/>
      <c r="P1379" s="253"/>
      <c r="Q1379" s="253"/>
      <c r="R1379" s="253"/>
      <c r="S1379" s="253"/>
      <c r="T1379" s="254"/>
      <c r="U1379" s="15"/>
      <c r="V1379" s="15"/>
      <c r="W1379" s="15"/>
      <c r="X1379" s="15"/>
      <c r="Y1379" s="15"/>
      <c r="Z1379" s="15"/>
      <c r="AA1379" s="15"/>
      <c r="AB1379" s="15"/>
      <c r="AC1379" s="15"/>
      <c r="AD1379" s="15"/>
      <c r="AE1379" s="15"/>
      <c r="AT1379" s="255" t="s">
        <v>142</v>
      </c>
      <c r="AU1379" s="255" t="s">
        <v>81</v>
      </c>
      <c r="AV1379" s="15" t="s">
        <v>87</v>
      </c>
      <c r="AW1379" s="15" t="s">
        <v>33</v>
      </c>
      <c r="AX1379" s="15" t="s">
        <v>77</v>
      </c>
      <c r="AY1379" s="255" t="s">
        <v>132</v>
      </c>
    </row>
    <row r="1380" s="2" customFormat="1" ht="33" customHeight="1">
      <c r="A1380" s="39"/>
      <c r="B1380" s="40"/>
      <c r="C1380" s="205" t="s">
        <v>1226</v>
      </c>
      <c r="D1380" s="205" t="s">
        <v>134</v>
      </c>
      <c r="E1380" s="206" t="s">
        <v>1227</v>
      </c>
      <c r="F1380" s="207" t="s">
        <v>1228</v>
      </c>
      <c r="G1380" s="208" t="s">
        <v>155</v>
      </c>
      <c r="H1380" s="209">
        <v>48.462000000000003</v>
      </c>
      <c r="I1380" s="210"/>
      <c r="J1380" s="211">
        <f>ROUND(I1380*H1380,2)</f>
        <v>0</v>
      </c>
      <c r="K1380" s="207" t="s">
        <v>138</v>
      </c>
      <c r="L1380" s="45"/>
      <c r="M1380" s="212" t="s">
        <v>19</v>
      </c>
      <c r="N1380" s="213" t="s">
        <v>43</v>
      </c>
      <c r="O1380" s="85"/>
      <c r="P1380" s="214">
        <f>O1380*H1380</f>
        <v>0</v>
      </c>
      <c r="Q1380" s="214">
        <v>0</v>
      </c>
      <c r="R1380" s="214">
        <f>Q1380*H1380</f>
        <v>0</v>
      </c>
      <c r="S1380" s="214">
        <v>0</v>
      </c>
      <c r="T1380" s="215">
        <f>S1380*H1380</f>
        <v>0</v>
      </c>
      <c r="U1380" s="39"/>
      <c r="V1380" s="39"/>
      <c r="W1380" s="39"/>
      <c r="X1380" s="39"/>
      <c r="Y1380" s="39"/>
      <c r="Z1380" s="39"/>
      <c r="AA1380" s="39"/>
      <c r="AB1380" s="39"/>
      <c r="AC1380" s="39"/>
      <c r="AD1380" s="39"/>
      <c r="AE1380" s="39"/>
      <c r="AR1380" s="216" t="s">
        <v>333</v>
      </c>
      <c r="AT1380" s="216" t="s">
        <v>134</v>
      </c>
      <c r="AU1380" s="216" t="s">
        <v>81</v>
      </c>
      <c r="AY1380" s="18" t="s">
        <v>132</v>
      </c>
      <c r="BE1380" s="217">
        <f>IF(N1380="základní",J1380,0)</f>
        <v>0</v>
      </c>
      <c r="BF1380" s="217">
        <f>IF(N1380="snížená",J1380,0)</f>
        <v>0</v>
      </c>
      <c r="BG1380" s="217">
        <f>IF(N1380="zákl. přenesená",J1380,0)</f>
        <v>0</v>
      </c>
      <c r="BH1380" s="217">
        <f>IF(N1380="sníž. přenesená",J1380,0)</f>
        <v>0</v>
      </c>
      <c r="BI1380" s="217">
        <f>IF(N1380="nulová",J1380,0)</f>
        <v>0</v>
      </c>
      <c r="BJ1380" s="18" t="s">
        <v>77</v>
      </c>
      <c r="BK1380" s="217">
        <f>ROUND(I1380*H1380,2)</f>
        <v>0</v>
      </c>
      <c r="BL1380" s="18" t="s">
        <v>333</v>
      </c>
      <c r="BM1380" s="216" t="s">
        <v>1229</v>
      </c>
    </row>
    <row r="1381" s="2" customFormat="1">
      <c r="A1381" s="39"/>
      <c r="B1381" s="40"/>
      <c r="C1381" s="41"/>
      <c r="D1381" s="218" t="s">
        <v>140</v>
      </c>
      <c r="E1381" s="41"/>
      <c r="F1381" s="219" t="s">
        <v>1230</v>
      </c>
      <c r="G1381" s="41"/>
      <c r="H1381" s="41"/>
      <c r="I1381" s="220"/>
      <c r="J1381" s="41"/>
      <c r="K1381" s="41"/>
      <c r="L1381" s="45"/>
      <c r="M1381" s="221"/>
      <c r="N1381" s="222"/>
      <c r="O1381" s="85"/>
      <c r="P1381" s="85"/>
      <c r="Q1381" s="85"/>
      <c r="R1381" s="85"/>
      <c r="S1381" s="85"/>
      <c r="T1381" s="86"/>
      <c r="U1381" s="39"/>
      <c r="V1381" s="39"/>
      <c r="W1381" s="39"/>
      <c r="X1381" s="39"/>
      <c r="Y1381" s="39"/>
      <c r="Z1381" s="39"/>
      <c r="AA1381" s="39"/>
      <c r="AB1381" s="39"/>
      <c r="AC1381" s="39"/>
      <c r="AD1381" s="39"/>
      <c r="AE1381" s="39"/>
      <c r="AT1381" s="18" t="s">
        <v>140</v>
      </c>
      <c r="AU1381" s="18" t="s">
        <v>81</v>
      </c>
    </row>
    <row r="1382" s="13" customFormat="1">
      <c r="A1382" s="13"/>
      <c r="B1382" s="223"/>
      <c r="C1382" s="224"/>
      <c r="D1382" s="225" t="s">
        <v>142</v>
      </c>
      <c r="E1382" s="226" t="s">
        <v>19</v>
      </c>
      <c r="F1382" s="227" t="s">
        <v>365</v>
      </c>
      <c r="G1382" s="224"/>
      <c r="H1382" s="226" t="s">
        <v>19</v>
      </c>
      <c r="I1382" s="228"/>
      <c r="J1382" s="224"/>
      <c r="K1382" s="224"/>
      <c r="L1382" s="229"/>
      <c r="M1382" s="230"/>
      <c r="N1382" s="231"/>
      <c r="O1382" s="231"/>
      <c r="P1382" s="231"/>
      <c r="Q1382" s="231"/>
      <c r="R1382" s="231"/>
      <c r="S1382" s="231"/>
      <c r="T1382" s="232"/>
      <c r="U1382" s="13"/>
      <c r="V1382" s="13"/>
      <c r="W1382" s="13"/>
      <c r="X1382" s="13"/>
      <c r="Y1382" s="13"/>
      <c r="Z1382" s="13"/>
      <c r="AA1382" s="13"/>
      <c r="AB1382" s="13"/>
      <c r="AC1382" s="13"/>
      <c r="AD1382" s="13"/>
      <c r="AE1382" s="13"/>
      <c r="AT1382" s="233" t="s">
        <v>142</v>
      </c>
      <c r="AU1382" s="233" t="s">
        <v>81</v>
      </c>
      <c r="AV1382" s="13" t="s">
        <v>77</v>
      </c>
      <c r="AW1382" s="13" t="s">
        <v>33</v>
      </c>
      <c r="AX1382" s="13" t="s">
        <v>72</v>
      </c>
      <c r="AY1382" s="233" t="s">
        <v>132</v>
      </c>
    </row>
    <row r="1383" s="13" customFormat="1">
      <c r="A1383" s="13"/>
      <c r="B1383" s="223"/>
      <c r="C1383" s="224"/>
      <c r="D1383" s="225" t="s">
        <v>142</v>
      </c>
      <c r="E1383" s="226" t="s">
        <v>19</v>
      </c>
      <c r="F1383" s="227" t="s">
        <v>144</v>
      </c>
      <c r="G1383" s="224"/>
      <c r="H1383" s="226" t="s">
        <v>19</v>
      </c>
      <c r="I1383" s="228"/>
      <c r="J1383" s="224"/>
      <c r="K1383" s="224"/>
      <c r="L1383" s="229"/>
      <c r="M1383" s="230"/>
      <c r="N1383" s="231"/>
      <c r="O1383" s="231"/>
      <c r="P1383" s="231"/>
      <c r="Q1383" s="231"/>
      <c r="R1383" s="231"/>
      <c r="S1383" s="231"/>
      <c r="T1383" s="232"/>
      <c r="U1383" s="13"/>
      <c r="V1383" s="13"/>
      <c r="W1383" s="13"/>
      <c r="X1383" s="13"/>
      <c r="Y1383" s="13"/>
      <c r="Z1383" s="13"/>
      <c r="AA1383" s="13"/>
      <c r="AB1383" s="13"/>
      <c r="AC1383" s="13"/>
      <c r="AD1383" s="13"/>
      <c r="AE1383" s="13"/>
      <c r="AT1383" s="233" t="s">
        <v>142</v>
      </c>
      <c r="AU1383" s="233" t="s">
        <v>81</v>
      </c>
      <c r="AV1383" s="13" t="s">
        <v>77</v>
      </c>
      <c r="AW1383" s="13" t="s">
        <v>33</v>
      </c>
      <c r="AX1383" s="13" t="s">
        <v>72</v>
      </c>
      <c r="AY1383" s="233" t="s">
        <v>132</v>
      </c>
    </row>
    <row r="1384" s="14" customFormat="1">
      <c r="A1384" s="14"/>
      <c r="B1384" s="234"/>
      <c r="C1384" s="235"/>
      <c r="D1384" s="225" t="s">
        <v>142</v>
      </c>
      <c r="E1384" s="236" t="s">
        <v>19</v>
      </c>
      <c r="F1384" s="237" t="s">
        <v>1231</v>
      </c>
      <c r="G1384" s="235"/>
      <c r="H1384" s="238">
        <v>30</v>
      </c>
      <c r="I1384" s="239"/>
      <c r="J1384" s="235"/>
      <c r="K1384" s="235"/>
      <c r="L1384" s="240"/>
      <c r="M1384" s="241"/>
      <c r="N1384" s="242"/>
      <c r="O1384" s="242"/>
      <c r="P1384" s="242"/>
      <c r="Q1384" s="242"/>
      <c r="R1384" s="242"/>
      <c r="S1384" s="242"/>
      <c r="T1384" s="243"/>
      <c r="U1384" s="14"/>
      <c r="V1384" s="14"/>
      <c r="W1384" s="14"/>
      <c r="X1384" s="14"/>
      <c r="Y1384" s="14"/>
      <c r="Z1384" s="14"/>
      <c r="AA1384" s="14"/>
      <c r="AB1384" s="14"/>
      <c r="AC1384" s="14"/>
      <c r="AD1384" s="14"/>
      <c r="AE1384" s="14"/>
      <c r="AT1384" s="244" t="s">
        <v>142</v>
      </c>
      <c r="AU1384" s="244" t="s">
        <v>81</v>
      </c>
      <c r="AV1384" s="14" t="s">
        <v>81</v>
      </c>
      <c r="AW1384" s="14" t="s">
        <v>33</v>
      </c>
      <c r="AX1384" s="14" t="s">
        <v>72</v>
      </c>
      <c r="AY1384" s="244" t="s">
        <v>132</v>
      </c>
    </row>
    <row r="1385" s="13" customFormat="1">
      <c r="A1385" s="13"/>
      <c r="B1385" s="223"/>
      <c r="C1385" s="224"/>
      <c r="D1385" s="225" t="s">
        <v>142</v>
      </c>
      <c r="E1385" s="226" t="s">
        <v>19</v>
      </c>
      <c r="F1385" s="227" t="s">
        <v>287</v>
      </c>
      <c r="G1385" s="224"/>
      <c r="H1385" s="226" t="s">
        <v>19</v>
      </c>
      <c r="I1385" s="228"/>
      <c r="J1385" s="224"/>
      <c r="K1385" s="224"/>
      <c r="L1385" s="229"/>
      <c r="M1385" s="230"/>
      <c r="N1385" s="231"/>
      <c r="O1385" s="231"/>
      <c r="P1385" s="231"/>
      <c r="Q1385" s="231"/>
      <c r="R1385" s="231"/>
      <c r="S1385" s="231"/>
      <c r="T1385" s="232"/>
      <c r="U1385" s="13"/>
      <c r="V1385" s="13"/>
      <c r="W1385" s="13"/>
      <c r="X1385" s="13"/>
      <c r="Y1385" s="13"/>
      <c r="Z1385" s="13"/>
      <c r="AA1385" s="13"/>
      <c r="AB1385" s="13"/>
      <c r="AC1385" s="13"/>
      <c r="AD1385" s="13"/>
      <c r="AE1385" s="13"/>
      <c r="AT1385" s="233" t="s">
        <v>142</v>
      </c>
      <c r="AU1385" s="233" t="s">
        <v>81</v>
      </c>
      <c r="AV1385" s="13" t="s">
        <v>77</v>
      </c>
      <c r="AW1385" s="13" t="s">
        <v>33</v>
      </c>
      <c r="AX1385" s="13" t="s">
        <v>72</v>
      </c>
      <c r="AY1385" s="233" t="s">
        <v>132</v>
      </c>
    </row>
    <row r="1386" s="13" customFormat="1">
      <c r="A1386" s="13"/>
      <c r="B1386" s="223"/>
      <c r="C1386" s="224"/>
      <c r="D1386" s="225" t="s">
        <v>142</v>
      </c>
      <c r="E1386" s="226" t="s">
        <v>19</v>
      </c>
      <c r="F1386" s="227" t="s">
        <v>288</v>
      </c>
      <c r="G1386" s="224"/>
      <c r="H1386" s="226" t="s">
        <v>19</v>
      </c>
      <c r="I1386" s="228"/>
      <c r="J1386" s="224"/>
      <c r="K1386" s="224"/>
      <c r="L1386" s="229"/>
      <c r="M1386" s="230"/>
      <c r="N1386" s="231"/>
      <c r="O1386" s="231"/>
      <c r="P1386" s="231"/>
      <c r="Q1386" s="231"/>
      <c r="R1386" s="231"/>
      <c r="S1386" s="231"/>
      <c r="T1386" s="232"/>
      <c r="U1386" s="13"/>
      <c r="V1386" s="13"/>
      <c r="W1386" s="13"/>
      <c r="X1386" s="13"/>
      <c r="Y1386" s="13"/>
      <c r="Z1386" s="13"/>
      <c r="AA1386" s="13"/>
      <c r="AB1386" s="13"/>
      <c r="AC1386" s="13"/>
      <c r="AD1386" s="13"/>
      <c r="AE1386" s="13"/>
      <c r="AT1386" s="233" t="s">
        <v>142</v>
      </c>
      <c r="AU1386" s="233" t="s">
        <v>81</v>
      </c>
      <c r="AV1386" s="13" t="s">
        <v>77</v>
      </c>
      <c r="AW1386" s="13" t="s">
        <v>33</v>
      </c>
      <c r="AX1386" s="13" t="s">
        <v>72</v>
      </c>
      <c r="AY1386" s="233" t="s">
        <v>132</v>
      </c>
    </row>
    <row r="1387" s="14" customFormat="1">
      <c r="A1387" s="14"/>
      <c r="B1387" s="234"/>
      <c r="C1387" s="235"/>
      <c r="D1387" s="225" t="s">
        <v>142</v>
      </c>
      <c r="E1387" s="236" t="s">
        <v>19</v>
      </c>
      <c r="F1387" s="237" t="s">
        <v>289</v>
      </c>
      <c r="G1387" s="235"/>
      <c r="H1387" s="238">
        <v>9.2010000000000005</v>
      </c>
      <c r="I1387" s="239"/>
      <c r="J1387" s="235"/>
      <c r="K1387" s="235"/>
      <c r="L1387" s="240"/>
      <c r="M1387" s="241"/>
      <c r="N1387" s="242"/>
      <c r="O1387" s="242"/>
      <c r="P1387" s="242"/>
      <c r="Q1387" s="242"/>
      <c r="R1387" s="242"/>
      <c r="S1387" s="242"/>
      <c r="T1387" s="243"/>
      <c r="U1387" s="14"/>
      <c r="V1387" s="14"/>
      <c r="W1387" s="14"/>
      <c r="X1387" s="14"/>
      <c r="Y1387" s="14"/>
      <c r="Z1387" s="14"/>
      <c r="AA1387" s="14"/>
      <c r="AB1387" s="14"/>
      <c r="AC1387" s="14"/>
      <c r="AD1387" s="14"/>
      <c r="AE1387" s="14"/>
      <c r="AT1387" s="244" t="s">
        <v>142</v>
      </c>
      <c r="AU1387" s="244" t="s">
        <v>81</v>
      </c>
      <c r="AV1387" s="14" t="s">
        <v>81</v>
      </c>
      <c r="AW1387" s="14" t="s">
        <v>33</v>
      </c>
      <c r="AX1387" s="14" t="s">
        <v>72</v>
      </c>
      <c r="AY1387" s="244" t="s">
        <v>132</v>
      </c>
    </row>
    <row r="1388" s="13" customFormat="1">
      <c r="A1388" s="13"/>
      <c r="B1388" s="223"/>
      <c r="C1388" s="224"/>
      <c r="D1388" s="225" t="s">
        <v>142</v>
      </c>
      <c r="E1388" s="226" t="s">
        <v>19</v>
      </c>
      <c r="F1388" s="227" t="s">
        <v>323</v>
      </c>
      <c r="G1388" s="224"/>
      <c r="H1388" s="226" t="s">
        <v>19</v>
      </c>
      <c r="I1388" s="228"/>
      <c r="J1388" s="224"/>
      <c r="K1388" s="224"/>
      <c r="L1388" s="229"/>
      <c r="M1388" s="230"/>
      <c r="N1388" s="231"/>
      <c r="O1388" s="231"/>
      <c r="P1388" s="231"/>
      <c r="Q1388" s="231"/>
      <c r="R1388" s="231"/>
      <c r="S1388" s="231"/>
      <c r="T1388" s="232"/>
      <c r="U1388" s="13"/>
      <c r="V1388" s="13"/>
      <c r="W1388" s="13"/>
      <c r="X1388" s="13"/>
      <c r="Y1388" s="13"/>
      <c r="Z1388" s="13"/>
      <c r="AA1388" s="13"/>
      <c r="AB1388" s="13"/>
      <c r="AC1388" s="13"/>
      <c r="AD1388" s="13"/>
      <c r="AE1388" s="13"/>
      <c r="AT1388" s="233" t="s">
        <v>142</v>
      </c>
      <c r="AU1388" s="233" t="s">
        <v>81</v>
      </c>
      <c r="AV1388" s="13" t="s">
        <v>77</v>
      </c>
      <c r="AW1388" s="13" t="s">
        <v>33</v>
      </c>
      <c r="AX1388" s="13" t="s">
        <v>72</v>
      </c>
      <c r="AY1388" s="233" t="s">
        <v>132</v>
      </c>
    </row>
    <row r="1389" s="13" customFormat="1">
      <c r="A1389" s="13"/>
      <c r="B1389" s="223"/>
      <c r="C1389" s="224"/>
      <c r="D1389" s="225" t="s">
        <v>142</v>
      </c>
      <c r="E1389" s="226" t="s">
        <v>19</v>
      </c>
      <c r="F1389" s="227" t="s">
        <v>290</v>
      </c>
      <c r="G1389" s="224"/>
      <c r="H1389" s="226" t="s">
        <v>19</v>
      </c>
      <c r="I1389" s="228"/>
      <c r="J1389" s="224"/>
      <c r="K1389" s="224"/>
      <c r="L1389" s="229"/>
      <c r="M1389" s="230"/>
      <c r="N1389" s="231"/>
      <c r="O1389" s="231"/>
      <c r="P1389" s="231"/>
      <c r="Q1389" s="231"/>
      <c r="R1389" s="231"/>
      <c r="S1389" s="231"/>
      <c r="T1389" s="232"/>
      <c r="U1389" s="13"/>
      <c r="V1389" s="13"/>
      <c r="W1389" s="13"/>
      <c r="X1389" s="13"/>
      <c r="Y1389" s="13"/>
      <c r="Z1389" s="13"/>
      <c r="AA1389" s="13"/>
      <c r="AB1389" s="13"/>
      <c r="AC1389" s="13"/>
      <c r="AD1389" s="13"/>
      <c r="AE1389" s="13"/>
      <c r="AT1389" s="233" t="s">
        <v>142</v>
      </c>
      <c r="AU1389" s="233" t="s">
        <v>81</v>
      </c>
      <c r="AV1389" s="13" t="s">
        <v>77</v>
      </c>
      <c r="AW1389" s="13" t="s">
        <v>33</v>
      </c>
      <c r="AX1389" s="13" t="s">
        <v>72</v>
      </c>
      <c r="AY1389" s="233" t="s">
        <v>132</v>
      </c>
    </row>
    <row r="1390" s="14" customFormat="1">
      <c r="A1390" s="14"/>
      <c r="B1390" s="234"/>
      <c r="C1390" s="235"/>
      <c r="D1390" s="225" t="s">
        <v>142</v>
      </c>
      <c r="E1390" s="236" t="s">
        <v>19</v>
      </c>
      <c r="F1390" s="237" t="s">
        <v>291</v>
      </c>
      <c r="G1390" s="235"/>
      <c r="H1390" s="238">
        <v>4.5860000000000003</v>
      </c>
      <c r="I1390" s="239"/>
      <c r="J1390" s="235"/>
      <c r="K1390" s="235"/>
      <c r="L1390" s="240"/>
      <c r="M1390" s="241"/>
      <c r="N1390" s="242"/>
      <c r="O1390" s="242"/>
      <c r="P1390" s="242"/>
      <c r="Q1390" s="242"/>
      <c r="R1390" s="242"/>
      <c r="S1390" s="242"/>
      <c r="T1390" s="243"/>
      <c r="U1390" s="14"/>
      <c r="V1390" s="14"/>
      <c r="W1390" s="14"/>
      <c r="X1390" s="14"/>
      <c r="Y1390" s="14"/>
      <c r="Z1390" s="14"/>
      <c r="AA1390" s="14"/>
      <c r="AB1390" s="14"/>
      <c r="AC1390" s="14"/>
      <c r="AD1390" s="14"/>
      <c r="AE1390" s="14"/>
      <c r="AT1390" s="244" t="s">
        <v>142</v>
      </c>
      <c r="AU1390" s="244" t="s">
        <v>81</v>
      </c>
      <c r="AV1390" s="14" t="s">
        <v>81</v>
      </c>
      <c r="AW1390" s="14" t="s">
        <v>33</v>
      </c>
      <c r="AX1390" s="14" t="s">
        <v>72</v>
      </c>
      <c r="AY1390" s="244" t="s">
        <v>132</v>
      </c>
    </row>
    <row r="1391" s="13" customFormat="1">
      <c r="A1391" s="13"/>
      <c r="B1391" s="223"/>
      <c r="C1391" s="224"/>
      <c r="D1391" s="225" t="s">
        <v>142</v>
      </c>
      <c r="E1391" s="226" t="s">
        <v>19</v>
      </c>
      <c r="F1391" s="227" t="s">
        <v>325</v>
      </c>
      <c r="G1391" s="224"/>
      <c r="H1391" s="226" t="s">
        <v>19</v>
      </c>
      <c r="I1391" s="228"/>
      <c r="J1391" s="224"/>
      <c r="K1391" s="224"/>
      <c r="L1391" s="229"/>
      <c r="M1391" s="230"/>
      <c r="N1391" s="231"/>
      <c r="O1391" s="231"/>
      <c r="P1391" s="231"/>
      <c r="Q1391" s="231"/>
      <c r="R1391" s="231"/>
      <c r="S1391" s="231"/>
      <c r="T1391" s="232"/>
      <c r="U1391" s="13"/>
      <c r="V1391" s="13"/>
      <c r="W1391" s="13"/>
      <c r="X1391" s="13"/>
      <c r="Y1391" s="13"/>
      <c r="Z1391" s="13"/>
      <c r="AA1391" s="13"/>
      <c r="AB1391" s="13"/>
      <c r="AC1391" s="13"/>
      <c r="AD1391" s="13"/>
      <c r="AE1391" s="13"/>
      <c r="AT1391" s="233" t="s">
        <v>142</v>
      </c>
      <c r="AU1391" s="233" t="s">
        <v>81</v>
      </c>
      <c r="AV1391" s="13" t="s">
        <v>77</v>
      </c>
      <c r="AW1391" s="13" t="s">
        <v>33</v>
      </c>
      <c r="AX1391" s="13" t="s">
        <v>72</v>
      </c>
      <c r="AY1391" s="233" t="s">
        <v>132</v>
      </c>
    </row>
    <row r="1392" s="14" customFormat="1">
      <c r="A1392" s="14"/>
      <c r="B1392" s="234"/>
      <c r="C1392" s="235"/>
      <c r="D1392" s="225" t="s">
        <v>142</v>
      </c>
      <c r="E1392" s="236" t="s">
        <v>19</v>
      </c>
      <c r="F1392" s="237" t="s">
        <v>466</v>
      </c>
      <c r="G1392" s="235"/>
      <c r="H1392" s="238">
        <v>4.6749999999999998</v>
      </c>
      <c r="I1392" s="239"/>
      <c r="J1392" s="235"/>
      <c r="K1392" s="235"/>
      <c r="L1392" s="240"/>
      <c r="M1392" s="241"/>
      <c r="N1392" s="242"/>
      <c r="O1392" s="242"/>
      <c r="P1392" s="242"/>
      <c r="Q1392" s="242"/>
      <c r="R1392" s="242"/>
      <c r="S1392" s="242"/>
      <c r="T1392" s="243"/>
      <c r="U1392" s="14"/>
      <c r="V1392" s="14"/>
      <c r="W1392" s="14"/>
      <c r="X1392" s="14"/>
      <c r="Y1392" s="14"/>
      <c r="Z1392" s="14"/>
      <c r="AA1392" s="14"/>
      <c r="AB1392" s="14"/>
      <c r="AC1392" s="14"/>
      <c r="AD1392" s="14"/>
      <c r="AE1392" s="14"/>
      <c r="AT1392" s="244" t="s">
        <v>142</v>
      </c>
      <c r="AU1392" s="244" t="s">
        <v>81</v>
      </c>
      <c r="AV1392" s="14" t="s">
        <v>81</v>
      </c>
      <c r="AW1392" s="14" t="s">
        <v>33</v>
      </c>
      <c r="AX1392" s="14" t="s">
        <v>72</v>
      </c>
      <c r="AY1392" s="244" t="s">
        <v>132</v>
      </c>
    </row>
    <row r="1393" s="15" customFormat="1">
      <c r="A1393" s="15"/>
      <c r="B1393" s="245"/>
      <c r="C1393" s="246"/>
      <c r="D1393" s="225" t="s">
        <v>142</v>
      </c>
      <c r="E1393" s="247" t="s">
        <v>19</v>
      </c>
      <c r="F1393" s="248" t="s">
        <v>152</v>
      </c>
      <c r="G1393" s="246"/>
      <c r="H1393" s="249">
        <v>48.462000000000003</v>
      </c>
      <c r="I1393" s="250"/>
      <c r="J1393" s="246"/>
      <c r="K1393" s="246"/>
      <c r="L1393" s="251"/>
      <c r="M1393" s="252"/>
      <c r="N1393" s="253"/>
      <c r="O1393" s="253"/>
      <c r="P1393" s="253"/>
      <c r="Q1393" s="253"/>
      <c r="R1393" s="253"/>
      <c r="S1393" s="253"/>
      <c r="T1393" s="254"/>
      <c r="U1393" s="15"/>
      <c r="V1393" s="15"/>
      <c r="W1393" s="15"/>
      <c r="X1393" s="15"/>
      <c r="Y1393" s="15"/>
      <c r="Z1393" s="15"/>
      <c r="AA1393" s="15"/>
      <c r="AB1393" s="15"/>
      <c r="AC1393" s="15"/>
      <c r="AD1393" s="15"/>
      <c r="AE1393" s="15"/>
      <c r="AT1393" s="255" t="s">
        <v>142</v>
      </c>
      <c r="AU1393" s="255" t="s">
        <v>81</v>
      </c>
      <c r="AV1393" s="15" t="s">
        <v>87</v>
      </c>
      <c r="AW1393" s="15" t="s">
        <v>33</v>
      </c>
      <c r="AX1393" s="15" t="s">
        <v>77</v>
      </c>
      <c r="AY1393" s="255" t="s">
        <v>132</v>
      </c>
    </row>
    <row r="1394" s="2" customFormat="1" ht="33" customHeight="1">
      <c r="A1394" s="39"/>
      <c r="B1394" s="40"/>
      <c r="C1394" s="205" t="s">
        <v>1232</v>
      </c>
      <c r="D1394" s="205" t="s">
        <v>134</v>
      </c>
      <c r="E1394" s="206" t="s">
        <v>1233</v>
      </c>
      <c r="F1394" s="207" t="s">
        <v>1234</v>
      </c>
      <c r="G1394" s="208" t="s">
        <v>155</v>
      </c>
      <c r="H1394" s="209">
        <v>364.00900000000001</v>
      </c>
      <c r="I1394" s="210"/>
      <c r="J1394" s="211">
        <f>ROUND(I1394*H1394,2)</f>
        <v>0</v>
      </c>
      <c r="K1394" s="207" t="s">
        <v>138</v>
      </c>
      <c r="L1394" s="45"/>
      <c r="M1394" s="212" t="s">
        <v>19</v>
      </c>
      <c r="N1394" s="213" t="s">
        <v>43</v>
      </c>
      <c r="O1394" s="85"/>
      <c r="P1394" s="214">
        <f>O1394*H1394</f>
        <v>0</v>
      </c>
      <c r="Q1394" s="214">
        <v>0</v>
      </c>
      <c r="R1394" s="214">
        <f>Q1394*H1394</f>
        <v>0</v>
      </c>
      <c r="S1394" s="214">
        <v>0</v>
      </c>
      <c r="T1394" s="215">
        <f>S1394*H1394</f>
        <v>0</v>
      </c>
      <c r="U1394" s="39"/>
      <c r="V1394" s="39"/>
      <c r="W1394" s="39"/>
      <c r="X1394" s="39"/>
      <c r="Y1394" s="39"/>
      <c r="Z1394" s="39"/>
      <c r="AA1394" s="39"/>
      <c r="AB1394" s="39"/>
      <c r="AC1394" s="39"/>
      <c r="AD1394" s="39"/>
      <c r="AE1394" s="39"/>
      <c r="AR1394" s="216" t="s">
        <v>333</v>
      </c>
      <c r="AT1394" s="216" t="s">
        <v>134</v>
      </c>
      <c r="AU1394" s="216" t="s">
        <v>81</v>
      </c>
      <c r="AY1394" s="18" t="s">
        <v>132</v>
      </c>
      <c r="BE1394" s="217">
        <f>IF(N1394="základní",J1394,0)</f>
        <v>0</v>
      </c>
      <c r="BF1394" s="217">
        <f>IF(N1394="snížená",J1394,0)</f>
        <v>0</v>
      </c>
      <c r="BG1394" s="217">
        <f>IF(N1394="zákl. přenesená",J1394,0)</f>
        <v>0</v>
      </c>
      <c r="BH1394" s="217">
        <f>IF(N1394="sníž. přenesená",J1394,0)</f>
        <v>0</v>
      </c>
      <c r="BI1394" s="217">
        <f>IF(N1394="nulová",J1394,0)</f>
        <v>0</v>
      </c>
      <c r="BJ1394" s="18" t="s">
        <v>77</v>
      </c>
      <c r="BK1394" s="217">
        <f>ROUND(I1394*H1394,2)</f>
        <v>0</v>
      </c>
      <c r="BL1394" s="18" t="s">
        <v>333</v>
      </c>
      <c r="BM1394" s="216" t="s">
        <v>1235</v>
      </c>
    </row>
    <row r="1395" s="2" customFormat="1">
      <c r="A1395" s="39"/>
      <c r="B1395" s="40"/>
      <c r="C1395" s="41"/>
      <c r="D1395" s="218" t="s">
        <v>140</v>
      </c>
      <c r="E1395" s="41"/>
      <c r="F1395" s="219" t="s">
        <v>1236</v>
      </c>
      <c r="G1395" s="41"/>
      <c r="H1395" s="41"/>
      <c r="I1395" s="220"/>
      <c r="J1395" s="41"/>
      <c r="K1395" s="41"/>
      <c r="L1395" s="45"/>
      <c r="M1395" s="221"/>
      <c r="N1395" s="222"/>
      <c r="O1395" s="85"/>
      <c r="P1395" s="85"/>
      <c r="Q1395" s="85"/>
      <c r="R1395" s="85"/>
      <c r="S1395" s="85"/>
      <c r="T1395" s="86"/>
      <c r="U1395" s="39"/>
      <c r="V1395" s="39"/>
      <c r="W1395" s="39"/>
      <c r="X1395" s="39"/>
      <c r="Y1395" s="39"/>
      <c r="Z1395" s="39"/>
      <c r="AA1395" s="39"/>
      <c r="AB1395" s="39"/>
      <c r="AC1395" s="39"/>
      <c r="AD1395" s="39"/>
      <c r="AE1395" s="39"/>
      <c r="AT1395" s="18" t="s">
        <v>140</v>
      </c>
      <c r="AU1395" s="18" t="s">
        <v>81</v>
      </c>
    </row>
    <row r="1396" s="2" customFormat="1" ht="33" customHeight="1">
      <c r="A1396" s="39"/>
      <c r="B1396" s="40"/>
      <c r="C1396" s="205" t="s">
        <v>1237</v>
      </c>
      <c r="D1396" s="205" t="s">
        <v>134</v>
      </c>
      <c r="E1396" s="206" t="s">
        <v>1238</v>
      </c>
      <c r="F1396" s="207" t="s">
        <v>1239</v>
      </c>
      <c r="G1396" s="208" t="s">
        <v>155</v>
      </c>
      <c r="H1396" s="209">
        <v>364.00900000000001</v>
      </c>
      <c r="I1396" s="210"/>
      <c r="J1396" s="211">
        <f>ROUND(I1396*H1396,2)</f>
        <v>0</v>
      </c>
      <c r="K1396" s="207" t="s">
        <v>138</v>
      </c>
      <c r="L1396" s="45"/>
      <c r="M1396" s="212" t="s">
        <v>19</v>
      </c>
      <c r="N1396" s="213" t="s">
        <v>43</v>
      </c>
      <c r="O1396" s="85"/>
      <c r="P1396" s="214">
        <f>O1396*H1396</f>
        <v>0</v>
      </c>
      <c r="Q1396" s="214">
        <v>0</v>
      </c>
      <c r="R1396" s="214">
        <f>Q1396*H1396</f>
        <v>0</v>
      </c>
      <c r="S1396" s="214">
        <v>0</v>
      </c>
      <c r="T1396" s="215">
        <f>S1396*H1396</f>
        <v>0</v>
      </c>
      <c r="U1396" s="39"/>
      <c r="V1396" s="39"/>
      <c r="W1396" s="39"/>
      <c r="X1396" s="39"/>
      <c r="Y1396" s="39"/>
      <c r="Z1396" s="39"/>
      <c r="AA1396" s="39"/>
      <c r="AB1396" s="39"/>
      <c r="AC1396" s="39"/>
      <c r="AD1396" s="39"/>
      <c r="AE1396" s="39"/>
      <c r="AR1396" s="216" t="s">
        <v>333</v>
      </c>
      <c r="AT1396" s="216" t="s">
        <v>134</v>
      </c>
      <c r="AU1396" s="216" t="s">
        <v>81</v>
      </c>
      <c r="AY1396" s="18" t="s">
        <v>132</v>
      </c>
      <c r="BE1396" s="217">
        <f>IF(N1396="základní",J1396,0)</f>
        <v>0</v>
      </c>
      <c r="BF1396" s="217">
        <f>IF(N1396="snížená",J1396,0)</f>
        <v>0</v>
      </c>
      <c r="BG1396" s="217">
        <f>IF(N1396="zákl. přenesená",J1396,0)</f>
        <v>0</v>
      </c>
      <c r="BH1396" s="217">
        <f>IF(N1396="sníž. přenesená",J1396,0)</f>
        <v>0</v>
      </c>
      <c r="BI1396" s="217">
        <f>IF(N1396="nulová",J1396,0)</f>
        <v>0</v>
      </c>
      <c r="BJ1396" s="18" t="s">
        <v>77</v>
      </c>
      <c r="BK1396" s="217">
        <f>ROUND(I1396*H1396,2)</f>
        <v>0</v>
      </c>
      <c r="BL1396" s="18" t="s">
        <v>333</v>
      </c>
      <c r="BM1396" s="216" t="s">
        <v>1240</v>
      </c>
    </row>
    <row r="1397" s="2" customFormat="1">
      <c r="A1397" s="39"/>
      <c r="B1397" s="40"/>
      <c r="C1397" s="41"/>
      <c r="D1397" s="218" t="s">
        <v>140</v>
      </c>
      <c r="E1397" s="41"/>
      <c r="F1397" s="219" t="s">
        <v>1241</v>
      </c>
      <c r="G1397" s="41"/>
      <c r="H1397" s="41"/>
      <c r="I1397" s="220"/>
      <c r="J1397" s="41"/>
      <c r="K1397" s="41"/>
      <c r="L1397" s="45"/>
      <c r="M1397" s="221"/>
      <c r="N1397" s="222"/>
      <c r="O1397" s="85"/>
      <c r="P1397" s="85"/>
      <c r="Q1397" s="85"/>
      <c r="R1397" s="85"/>
      <c r="S1397" s="85"/>
      <c r="T1397" s="86"/>
      <c r="U1397" s="39"/>
      <c r="V1397" s="39"/>
      <c r="W1397" s="39"/>
      <c r="X1397" s="39"/>
      <c r="Y1397" s="39"/>
      <c r="Z1397" s="39"/>
      <c r="AA1397" s="39"/>
      <c r="AB1397" s="39"/>
      <c r="AC1397" s="39"/>
      <c r="AD1397" s="39"/>
      <c r="AE1397" s="39"/>
      <c r="AT1397" s="18" t="s">
        <v>140</v>
      </c>
      <c r="AU1397" s="18" t="s">
        <v>81</v>
      </c>
    </row>
    <row r="1398" s="2" customFormat="1" ht="24.15" customHeight="1">
      <c r="A1398" s="39"/>
      <c r="B1398" s="40"/>
      <c r="C1398" s="205" t="s">
        <v>1242</v>
      </c>
      <c r="D1398" s="205" t="s">
        <v>134</v>
      </c>
      <c r="E1398" s="206" t="s">
        <v>1243</v>
      </c>
      <c r="F1398" s="207" t="s">
        <v>1244</v>
      </c>
      <c r="G1398" s="208" t="s">
        <v>302</v>
      </c>
      <c r="H1398" s="209">
        <v>154.19999999999999</v>
      </c>
      <c r="I1398" s="210"/>
      <c r="J1398" s="211">
        <f>ROUND(I1398*H1398,2)</f>
        <v>0</v>
      </c>
      <c r="K1398" s="207" t="s">
        <v>138</v>
      </c>
      <c r="L1398" s="45"/>
      <c r="M1398" s="212" t="s">
        <v>19</v>
      </c>
      <c r="N1398" s="213" t="s">
        <v>43</v>
      </c>
      <c r="O1398" s="85"/>
      <c r="P1398" s="214">
        <f>O1398*H1398</f>
        <v>0</v>
      </c>
      <c r="Q1398" s="214">
        <v>0.00055000000000000003</v>
      </c>
      <c r="R1398" s="214">
        <f>Q1398*H1398</f>
        <v>0.084809999999999996</v>
      </c>
      <c r="S1398" s="214">
        <v>0</v>
      </c>
      <c r="T1398" s="215">
        <f>S1398*H1398</f>
        <v>0</v>
      </c>
      <c r="U1398" s="39"/>
      <c r="V1398" s="39"/>
      <c r="W1398" s="39"/>
      <c r="X1398" s="39"/>
      <c r="Y1398" s="39"/>
      <c r="Z1398" s="39"/>
      <c r="AA1398" s="39"/>
      <c r="AB1398" s="39"/>
      <c r="AC1398" s="39"/>
      <c r="AD1398" s="39"/>
      <c r="AE1398" s="39"/>
      <c r="AR1398" s="216" t="s">
        <v>333</v>
      </c>
      <c r="AT1398" s="216" t="s">
        <v>134</v>
      </c>
      <c r="AU1398" s="216" t="s">
        <v>81</v>
      </c>
      <c r="AY1398" s="18" t="s">
        <v>132</v>
      </c>
      <c r="BE1398" s="217">
        <f>IF(N1398="základní",J1398,0)</f>
        <v>0</v>
      </c>
      <c r="BF1398" s="217">
        <f>IF(N1398="snížená",J1398,0)</f>
        <v>0</v>
      </c>
      <c r="BG1398" s="217">
        <f>IF(N1398="zákl. přenesená",J1398,0)</f>
        <v>0</v>
      </c>
      <c r="BH1398" s="217">
        <f>IF(N1398="sníž. přenesená",J1398,0)</f>
        <v>0</v>
      </c>
      <c r="BI1398" s="217">
        <f>IF(N1398="nulová",J1398,0)</f>
        <v>0</v>
      </c>
      <c r="BJ1398" s="18" t="s">
        <v>77</v>
      </c>
      <c r="BK1398" s="217">
        <f>ROUND(I1398*H1398,2)</f>
        <v>0</v>
      </c>
      <c r="BL1398" s="18" t="s">
        <v>333</v>
      </c>
      <c r="BM1398" s="216" t="s">
        <v>1245</v>
      </c>
    </row>
    <row r="1399" s="2" customFormat="1">
      <c r="A1399" s="39"/>
      <c r="B1399" s="40"/>
      <c r="C1399" s="41"/>
      <c r="D1399" s="218" t="s">
        <v>140</v>
      </c>
      <c r="E1399" s="41"/>
      <c r="F1399" s="219" t="s">
        <v>1246</v>
      </c>
      <c r="G1399" s="41"/>
      <c r="H1399" s="41"/>
      <c r="I1399" s="220"/>
      <c r="J1399" s="41"/>
      <c r="K1399" s="41"/>
      <c r="L1399" s="45"/>
      <c r="M1399" s="221"/>
      <c r="N1399" s="222"/>
      <c r="O1399" s="85"/>
      <c r="P1399" s="85"/>
      <c r="Q1399" s="85"/>
      <c r="R1399" s="85"/>
      <c r="S1399" s="85"/>
      <c r="T1399" s="86"/>
      <c r="U1399" s="39"/>
      <c r="V1399" s="39"/>
      <c r="W1399" s="39"/>
      <c r="X1399" s="39"/>
      <c r="Y1399" s="39"/>
      <c r="Z1399" s="39"/>
      <c r="AA1399" s="39"/>
      <c r="AB1399" s="39"/>
      <c r="AC1399" s="39"/>
      <c r="AD1399" s="39"/>
      <c r="AE1399" s="39"/>
      <c r="AT1399" s="18" t="s">
        <v>140</v>
      </c>
      <c r="AU1399" s="18" t="s">
        <v>81</v>
      </c>
    </row>
    <row r="1400" s="13" customFormat="1">
      <c r="A1400" s="13"/>
      <c r="B1400" s="223"/>
      <c r="C1400" s="224"/>
      <c r="D1400" s="225" t="s">
        <v>142</v>
      </c>
      <c r="E1400" s="226" t="s">
        <v>19</v>
      </c>
      <c r="F1400" s="227" t="s">
        <v>365</v>
      </c>
      <c r="G1400" s="224"/>
      <c r="H1400" s="226" t="s">
        <v>19</v>
      </c>
      <c r="I1400" s="228"/>
      <c r="J1400" s="224"/>
      <c r="K1400" s="224"/>
      <c r="L1400" s="229"/>
      <c r="M1400" s="230"/>
      <c r="N1400" s="231"/>
      <c r="O1400" s="231"/>
      <c r="P1400" s="231"/>
      <c r="Q1400" s="231"/>
      <c r="R1400" s="231"/>
      <c r="S1400" s="231"/>
      <c r="T1400" s="232"/>
      <c r="U1400" s="13"/>
      <c r="V1400" s="13"/>
      <c r="W1400" s="13"/>
      <c r="X1400" s="13"/>
      <c r="Y1400" s="13"/>
      <c r="Z1400" s="13"/>
      <c r="AA1400" s="13"/>
      <c r="AB1400" s="13"/>
      <c r="AC1400" s="13"/>
      <c r="AD1400" s="13"/>
      <c r="AE1400" s="13"/>
      <c r="AT1400" s="233" t="s">
        <v>142</v>
      </c>
      <c r="AU1400" s="233" t="s">
        <v>81</v>
      </c>
      <c r="AV1400" s="13" t="s">
        <v>77</v>
      </c>
      <c r="AW1400" s="13" t="s">
        <v>33</v>
      </c>
      <c r="AX1400" s="13" t="s">
        <v>72</v>
      </c>
      <c r="AY1400" s="233" t="s">
        <v>132</v>
      </c>
    </row>
    <row r="1401" s="13" customFormat="1">
      <c r="A1401" s="13"/>
      <c r="B1401" s="223"/>
      <c r="C1401" s="224"/>
      <c r="D1401" s="225" t="s">
        <v>142</v>
      </c>
      <c r="E1401" s="226" t="s">
        <v>19</v>
      </c>
      <c r="F1401" s="227" t="s">
        <v>144</v>
      </c>
      <c r="G1401" s="224"/>
      <c r="H1401" s="226" t="s">
        <v>19</v>
      </c>
      <c r="I1401" s="228"/>
      <c r="J1401" s="224"/>
      <c r="K1401" s="224"/>
      <c r="L1401" s="229"/>
      <c r="M1401" s="230"/>
      <c r="N1401" s="231"/>
      <c r="O1401" s="231"/>
      <c r="P1401" s="231"/>
      <c r="Q1401" s="231"/>
      <c r="R1401" s="231"/>
      <c r="S1401" s="231"/>
      <c r="T1401" s="232"/>
      <c r="U1401" s="13"/>
      <c r="V1401" s="13"/>
      <c r="W1401" s="13"/>
      <c r="X1401" s="13"/>
      <c r="Y1401" s="13"/>
      <c r="Z1401" s="13"/>
      <c r="AA1401" s="13"/>
      <c r="AB1401" s="13"/>
      <c r="AC1401" s="13"/>
      <c r="AD1401" s="13"/>
      <c r="AE1401" s="13"/>
      <c r="AT1401" s="233" t="s">
        <v>142</v>
      </c>
      <c r="AU1401" s="233" t="s">
        <v>81</v>
      </c>
      <c r="AV1401" s="13" t="s">
        <v>77</v>
      </c>
      <c r="AW1401" s="13" t="s">
        <v>33</v>
      </c>
      <c r="AX1401" s="13" t="s">
        <v>72</v>
      </c>
      <c r="AY1401" s="233" t="s">
        <v>132</v>
      </c>
    </row>
    <row r="1402" s="14" customFormat="1">
      <c r="A1402" s="14"/>
      <c r="B1402" s="234"/>
      <c r="C1402" s="235"/>
      <c r="D1402" s="225" t="s">
        <v>142</v>
      </c>
      <c r="E1402" s="236" t="s">
        <v>19</v>
      </c>
      <c r="F1402" s="237" t="s">
        <v>1247</v>
      </c>
      <c r="G1402" s="235"/>
      <c r="H1402" s="238">
        <v>82.5</v>
      </c>
      <c r="I1402" s="239"/>
      <c r="J1402" s="235"/>
      <c r="K1402" s="235"/>
      <c r="L1402" s="240"/>
      <c r="M1402" s="241"/>
      <c r="N1402" s="242"/>
      <c r="O1402" s="242"/>
      <c r="P1402" s="242"/>
      <c r="Q1402" s="242"/>
      <c r="R1402" s="242"/>
      <c r="S1402" s="242"/>
      <c r="T1402" s="243"/>
      <c r="U1402" s="14"/>
      <c r="V1402" s="14"/>
      <c r="W1402" s="14"/>
      <c r="X1402" s="14"/>
      <c r="Y1402" s="14"/>
      <c r="Z1402" s="14"/>
      <c r="AA1402" s="14"/>
      <c r="AB1402" s="14"/>
      <c r="AC1402" s="14"/>
      <c r="AD1402" s="14"/>
      <c r="AE1402" s="14"/>
      <c r="AT1402" s="244" t="s">
        <v>142</v>
      </c>
      <c r="AU1402" s="244" t="s">
        <v>81</v>
      </c>
      <c r="AV1402" s="14" t="s">
        <v>81</v>
      </c>
      <c r="AW1402" s="14" t="s">
        <v>33</v>
      </c>
      <c r="AX1402" s="14" t="s">
        <v>72</v>
      </c>
      <c r="AY1402" s="244" t="s">
        <v>132</v>
      </c>
    </row>
    <row r="1403" s="13" customFormat="1">
      <c r="A1403" s="13"/>
      <c r="B1403" s="223"/>
      <c r="C1403" s="224"/>
      <c r="D1403" s="225" t="s">
        <v>142</v>
      </c>
      <c r="E1403" s="226" t="s">
        <v>19</v>
      </c>
      <c r="F1403" s="227" t="s">
        <v>173</v>
      </c>
      <c r="G1403" s="224"/>
      <c r="H1403" s="226" t="s">
        <v>19</v>
      </c>
      <c r="I1403" s="228"/>
      <c r="J1403" s="224"/>
      <c r="K1403" s="224"/>
      <c r="L1403" s="229"/>
      <c r="M1403" s="230"/>
      <c r="N1403" s="231"/>
      <c r="O1403" s="231"/>
      <c r="P1403" s="231"/>
      <c r="Q1403" s="231"/>
      <c r="R1403" s="231"/>
      <c r="S1403" s="231"/>
      <c r="T1403" s="232"/>
      <c r="U1403" s="13"/>
      <c r="V1403" s="13"/>
      <c r="W1403" s="13"/>
      <c r="X1403" s="13"/>
      <c r="Y1403" s="13"/>
      <c r="Z1403" s="13"/>
      <c r="AA1403" s="13"/>
      <c r="AB1403" s="13"/>
      <c r="AC1403" s="13"/>
      <c r="AD1403" s="13"/>
      <c r="AE1403" s="13"/>
      <c r="AT1403" s="233" t="s">
        <v>142</v>
      </c>
      <c r="AU1403" s="233" t="s">
        <v>81</v>
      </c>
      <c r="AV1403" s="13" t="s">
        <v>77</v>
      </c>
      <c r="AW1403" s="13" t="s">
        <v>33</v>
      </c>
      <c r="AX1403" s="13" t="s">
        <v>72</v>
      </c>
      <c r="AY1403" s="233" t="s">
        <v>132</v>
      </c>
    </row>
    <row r="1404" s="14" customFormat="1">
      <c r="A1404" s="14"/>
      <c r="B1404" s="234"/>
      <c r="C1404" s="235"/>
      <c r="D1404" s="225" t="s">
        <v>142</v>
      </c>
      <c r="E1404" s="236" t="s">
        <v>19</v>
      </c>
      <c r="F1404" s="237" t="s">
        <v>1248</v>
      </c>
      <c r="G1404" s="235"/>
      <c r="H1404" s="238">
        <v>11.199999999999999</v>
      </c>
      <c r="I1404" s="239"/>
      <c r="J1404" s="235"/>
      <c r="K1404" s="235"/>
      <c r="L1404" s="240"/>
      <c r="M1404" s="241"/>
      <c r="N1404" s="242"/>
      <c r="O1404" s="242"/>
      <c r="P1404" s="242"/>
      <c r="Q1404" s="242"/>
      <c r="R1404" s="242"/>
      <c r="S1404" s="242"/>
      <c r="T1404" s="243"/>
      <c r="U1404" s="14"/>
      <c r="V1404" s="14"/>
      <c r="W1404" s="14"/>
      <c r="X1404" s="14"/>
      <c r="Y1404" s="14"/>
      <c r="Z1404" s="14"/>
      <c r="AA1404" s="14"/>
      <c r="AB1404" s="14"/>
      <c r="AC1404" s="14"/>
      <c r="AD1404" s="14"/>
      <c r="AE1404" s="14"/>
      <c r="AT1404" s="244" t="s">
        <v>142</v>
      </c>
      <c r="AU1404" s="244" t="s">
        <v>81</v>
      </c>
      <c r="AV1404" s="14" t="s">
        <v>81</v>
      </c>
      <c r="AW1404" s="14" t="s">
        <v>33</v>
      </c>
      <c r="AX1404" s="14" t="s">
        <v>72</v>
      </c>
      <c r="AY1404" s="244" t="s">
        <v>132</v>
      </c>
    </row>
    <row r="1405" s="13" customFormat="1">
      <c r="A1405" s="13"/>
      <c r="B1405" s="223"/>
      <c r="C1405" s="224"/>
      <c r="D1405" s="225" t="s">
        <v>142</v>
      </c>
      <c r="E1405" s="226" t="s">
        <v>19</v>
      </c>
      <c r="F1405" s="227" t="s">
        <v>148</v>
      </c>
      <c r="G1405" s="224"/>
      <c r="H1405" s="226" t="s">
        <v>19</v>
      </c>
      <c r="I1405" s="228"/>
      <c r="J1405" s="224"/>
      <c r="K1405" s="224"/>
      <c r="L1405" s="229"/>
      <c r="M1405" s="230"/>
      <c r="N1405" s="231"/>
      <c r="O1405" s="231"/>
      <c r="P1405" s="231"/>
      <c r="Q1405" s="231"/>
      <c r="R1405" s="231"/>
      <c r="S1405" s="231"/>
      <c r="T1405" s="232"/>
      <c r="U1405" s="13"/>
      <c r="V1405" s="13"/>
      <c r="W1405" s="13"/>
      <c r="X1405" s="13"/>
      <c r="Y1405" s="13"/>
      <c r="Z1405" s="13"/>
      <c r="AA1405" s="13"/>
      <c r="AB1405" s="13"/>
      <c r="AC1405" s="13"/>
      <c r="AD1405" s="13"/>
      <c r="AE1405" s="13"/>
      <c r="AT1405" s="233" t="s">
        <v>142</v>
      </c>
      <c r="AU1405" s="233" t="s">
        <v>81</v>
      </c>
      <c r="AV1405" s="13" t="s">
        <v>77</v>
      </c>
      <c r="AW1405" s="13" t="s">
        <v>33</v>
      </c>
      <c r="AX1405" s="13" t="s">
        <v>72</v>
      </c>
      <c r="AY1405" s="233" t="s">
        <v>132</v>
      </c>
    </row>
    <row r="1406" s="14" customFormat="1">
      <c r="A1406" s="14"/>
      <c r="B1406" s="234"/>
      <c r="C1406" s="235"/>
      <c r="D1406" s="225" t="s">
        <v>142</v>
      </c>
      <c r="E1406" s="236" t="s">
        <v>19</v>
      </c>
      <c r="F1406" s="237" t="s">
        <v>1249</v>
      </c>
      <c r="G1406" s="235"/>
      <c r="H1406" s="238">
        <v>23.899999999999999</v>
      </c>
      <c r="I1406" s="239"/>
      <c r="J1406" s="235"/>
      <c r="K1406" s="235"/>
      <c r="L1406" s="240"/>
      <c r="M1406" s="241"/>
      <c r="N1406" s="242"/>
      <c r="O1406" s="242"/>
      <c r="P1406" s="242"/>
      <c r="Q1406" s="242"/>
      <c r="R1406" s="242"/>
      <c r="S1406" s="242"/>
      <c r="T1406" s="243"/>
      <c r="U1406" s="14"/>
      <c r="V1406" s="14"/>
      <c r="W1406" s="14"/>
      <c r="X1406" s="14"/>
      <c r="Y1406" s="14"/>
      <c r="Z1406" s="14"/>
      <c r="AA1406" s="14"/>
      <c r="AB1406" s="14"/>
      <c r="AC1406" s="14"/>
      <c r="AD1406" s="14"/>
      <c r="AE1406" s="14"/>
      <c r="AT1406" s="244" t="s">
        <v>142</v>
      </c>
      <c r="AU1406" s="244" t="s">
        <v>81</v>
      </c>
      <c r="AV1406" s="14" t="s">
        <v>81</v>
      </c>
      <c r="AW1406" s="14" t="s">
        <v>33</v>
      </c>
      <c r="AX1406" s="14" t="s">
        <v>72</v>
      </c>
      <c r="AY1406" s="244" t="s">
        <v>132</v>
      </c>
    </row>
    <row r="1407" s="13" customFormat="1">
      <c r="A1407" s="13"/>
      <c r="B1407" s="223"/>
      <c r="C1407" s="224"/>
      <c r="D1407" s="225" t="s">
        <v>142</v>
      </c>
      <c r="E1407" s="226" t="s">
        <v>19</v>
      </c>
      <c r="F1407" s="227" t="s">
        <v>150</v>
      </c>
      <c r="G1407" s="224"/>
      <c r="H1407" s="226" t="s">
        <v>19</v>
      </c>
      <c r="I1407" s="228"/>
      <c r="J1407" s="224"/>
      <c r="K1407" s="224"/>
      <c r="L1407" s="229"/>
      <c r="M1407" s="230"/>
      <c r="N1407" s="231"/>
      <c r="O1407" s="231"/>
      <c r="P1407" s="231"/>
      <c r="Q1407" s="231"/>
      <c r="R1407" s="231"/>
      <c r="S1407" s="231"/>
      <c r="T1407" s="232"/>
      <c r="U1407" s="13"/>
      <c r="V1407" s="13"/>
      <c r="W1407" s="13"/>
      <c r="X1407" s="13"/>
      <c r="Y1407" s="13"/>
      <c r="Z1407" s="13"/>
      <c r="AA1407" s="13"/>
      <c r="AB1407" s="13"/>
      <c r="AC1407" s="13"/>
      <c r="AD1407" s="13"/>
      <c r="AE1407" s="13"/>
      <c r="AT1407" s="233" t="s">
        <v>142</v>
      </c>
      <c r="AU1407" s="233" t="s">
        <v>81</v>
      </c>
      <c r="AV1407" s="13" t="s">
        <v>77</v>
      </c>
      <c r="AW1407" s="13" t="s">
        <v>33</v>
      </c>
      <c r="AX1407" s="13" t="s">
        <v>72</v>
      </c>
      <c r="AY1407" s="233" t="s">
        <v>132</v>
      </c>
    </row>
    <row r="1408" s="14" customFormat="1">
      <c r="A1408" s="14"/>
      <c r="B1408" s="234"/>
      <c r="C1408" s="235"/>
      <c r="D1408" s="225" t="s">
        <v>142</v>
      </c>
      <c r="E1408" s="236" t="s">
        <v>19</v>
      </c>
      <c r="F1408" s="237" t="s">
        <v>1250</v>
      </c>
      <c r="G1408" s="235"/>
      <c r="H1408" s="238">
        <v>15.699999999999999</v>
      </c>
      <c r="I1408" s="239"/>
      <c r="J1408" s="235"/>
      <c r="K1408" s="235"/>
      <c r="L1408" s="240"/>
      <c r="M1408" s="241"/>
      <c r="N1408" s="242"/>
      <c r="O1408" s="242"/>
      <c r="P1408" s="242"/>
      <c r="Q1408" s="242"/>
      <c r="R1408" s="242"/>
      <c r="S1408" s="242"/>
      <c r="T1408" s="243"/>
      <c r="U1408" s="14"/>
      <c r="V1408" s="14"/>
      <c r="W1408" s="14"/>
      <c r="X1408" s="14"/>
      <c r="Y1408" s="14"/>
      <c r="Z1408" s="14"/>
      <c r="AA1408" s="14"/>
      <c r="AB1408" s="14"/>
      <c r="AC1408" s="14"/>
      <c r="AD1408" s="14"/>
      <c r="AE1408" s="14"/>
      <c r="AT1408" s="244" t="s">
        <v>142</v>
      </c>
      <c r="AU1408" s="244" t="s">
        <v>81</v>
      </c>
      <c r="AV1408" s="14" t="s">
        <v>81</v>
      </c>
      <c r="AW1408" s="14" t="s">
        <v>33</v>
      </c>
      <c r="AX1408" s="14" t="s">
        <v>72</v>
      </c>
      <c r="AY1408" s="244" t="s">
        <v>132</v>
      </c>
    </row>
    <row r="1409" s="13" customFormat="1">
      <c r="A1409" s="13"/>
      <c r="B1409" s="223"/>
      <c r="C1409" s="224"/>
      <c r="D1409" s="225" t="s">
        <v>142</v>
      </c>
      <c r="E1409" s="226" t="s">
        <v>19</v>
      </c>
      <c r="F1409" s="227" t="s">
        <v>179</v>
      </c>
      <c r="G1409" s="224"/>
      <c r="H1409" s="226" t="s">
        <v>19</v>
      </c>
      <c r="I1409" s="228"/>
      <c r="J1409" s="224"/>
      <c r="K1409" s="224"/>
      <c r="L1409" s="229"/>
      <c r="M1409" s="230"/>
      <c r="N1409" s="231"/>
      <c r="O1409" s="231"/>
      <c r="P1409" s="231"/>
      <c r="Q1409" s="231"/>
      <c r="R1409" s="231"/>
      <c r="S1409" s="231"/>
      <c r="T1409" s="232"/>
      <c r="U1409" s="13"/>
      <c r="V1409" s="13"/>
      <c r="W1409" s="13"/>
      <c r="X1409" s="13"/>
      <c r="Y1409" s="13"/>
      <c r="Z1409" s="13"/>
      <c r="AA1409" s="13"/>
      <c r="AB1409" s="13"/>
      <c r="AC1409" s="13"/>
      <c r="AD1409" s="13"/>
      <c r="AE1409" s="13"/>
      <c r="AT1409" s="233" t="s">
        <v>142</v>
      </c>
      <c r="AU1409" s="233" t="s">
        <v>81</v>
      </c>
      <c r="AV1409" s="13" t="s">
        <v>77</v>
      </c>
      <c r="AW1409" s="13" t="s">
        <v>33</v>
      </c>
      <c r="AX1409" s="13" t="s">
        <v>72</v>
      </c>
      <c r="AY1409" s="233" t="s">
        <v>132</v>
      </c>
    </row>
    <row r="1410" s="14" customFormat="1">
      <c r="A1410" s="14"/>
      <c r="B1410" s="234"/>
      <c r="C1410" s="235"/>
      <c r="D1410" s="225" t="s">
        <v>142</v>
      </c>
      <c r="E1410" s="236" t="s">
        <v>19</v>
      </c>
      <c r="F1410" s="237" t="s">
        <v>1248</v>
      </c>
      <c r="G1410" s="235"/>
      <c r="H1410" s="238">
        <v>11.199999999999999</v>
      </c>
      <c r="I1410" s="239"/>
      <c r="J1410" s="235"/>
      <c r="K1410" s="235"/>
      <c r="L1410" s="240"/>
      <c r="M1410" s="241"/>
      <c r="N1410" s="242"/>
      <c r="O1410" s="242"/>
      <c r="P1410" s="242"/>
      <c r="Q1410" s="242"/>
      <c r="R1410" s="242"/>
      <c r="S1410" s="242"/>
      <c r="T1410" s="243"/>
      <c r="U1410" s="14"/>
      <c r="V1410" s="14"/>
      <c r="W1410" s="14"/>
      <c r="X1410" s="14"/>
      <c r="Y1410" s="14"/>
      <c r="Z1410" s="14"/>
      <c r="AA1410" s="14"/>
      <c r="AB1410" s="14"/>
      <c r="AC1410" s="14"/>
      <c r="AD1410" s="14"/>
      <c r="AE1410" s="14"/>
      <c r="AT1410" s="244" t="s">
        <v>142</v>
      </c>
      <c r="AU1410" s="244" t="s">
        <v>81</v>
      </c>
      <c r="AV1410" s="14" t="s">
        <v>81</v>
      </c>
      <c r="AW1410" s="14" t="s">
        <v>33</v>
      </c>
      <c r="AX1410" s="14" t="s">
        <v>72</v>
      </c>
      <c r="AY1410" s="244" t="s">
        <v>132</v>
      </c>
    </row>
    <row r="1411" s="13" customFormat="1">
      <c r="A1411" s="13"/>
      <c r="B1411" s="223"/>
      <c r="C1411" s="224"/>
      <c r="D1411" s="225" t="s">
        <v>142</v>
      </c>
      <c r="E1411" s="226" t="s">
        <v>19</v>
      </c>
      <c r="F1411" s="227" t="s">
        <v>160</v>
      </c>
      <c r="G1411" s="224"/>
      <c r="H1411" s="226" t="s">
        <v>19</v>
      </c>
      <c r="I1411" s="228"/>
      <c r="J1411" s="224"/>
      <c r="K1411" s="224"/>
      <c r="L1411" s="229"/>
      <c r="M1411" s="230"/>
      <c r="N1411" s="231"/>
      <c r="O1411" s="231"/>
      <c r="P1411" s="231"/>
      <c r="Q1411" s="231"/>
      <c r="R1411" s="231"/>
      <c r="S1411" s="231"/>
      <c r="T1411" s="232"/>
      <c r="U1411" s="13"/>
      <c r="V1411" s="13"/>
      <c r="W1411" s="13"/>
      <c r="X1411" s="13"/>
      <c r="Y1411" s="13"/>
      <c r="Z1411" s="13"/>
      <c r="AA1411" s="13"/>
      <c r="AB1411" s="13"/>
      <c r="AC1411" s="13"/>
      <c r="AD1411" s="13"/>
      <c r="AE1411" s="13"/>
      <c r="AT1411" s="233" t="s">
        <v>142</v>
      </c>
      <c r="AU1411" s="233" t="s">
        <v>81</v>
      </c>
      <c r="AV1411" s="13" t="s">
        <v>77</v>
      </c>
      <c r="AW1411" s="13" t="s">
        <v>33</v>
      </c>
      <c r="AX1411" s="13" t="s">
        <v>72</v>
      </c>
      <c r="AY1411" s="233" t="s">
        <v>132</v>
      </c>
    </row>
    <row r="1412" s="14" customFormat="1">
      <c r="A1412" s="14"/>
      <c r="B1412" s="234"/>
      <c r="C1412" s="235"/>
      <c r="D1412" s="225" t="s">
        <v>142</v>
      </c>
      <c r="E1412" s="236" t="s">
        <v>19</v>
      </c>
      <c r="F1412" s="237" t="s">
        <v>1251</v>
      </c>
      <c r="G1412" s="235"/>
      <c r="H1412" s="238">
        <v>9.6999999999999993</v>
      </c>
      <c r="I1412" s="239"/>
      <c r="J1412" s="235"/>
      <c r="K1412" s="235"/>
      <c r="L1412" s="240"/>
      <c r="M1412" s="241"/>
      <c r="N1412" s="242"/>
      <c r="O1412" s="242"/>
      <c r="P1412" s="242"/>
      <c r="Q1412" s="242"/>
      <c r="R1412" s="242"/>
      <c r="S1412" s="242"/>
      <c r="T1412" s="243"/>
      <c r="U1412" s="14"/>
      <c r="V1412" s="14"/>
      <c r="W1412" s="14"/>
      <c r="X1412" s="14"/>
      <c r="Y1412" s="14"/>
      <c r="Z1412" s="14"/>
      <c r="AA1412" s="14"/>
      <c r="AB1412" s="14"/>
      <c r="AC1412" s="14"/>
      <c r="AD1412" s="14"/>
      <c r="AE1412" s="14"/>
      <c r="AT1412" s="244" t="s">
        <v>142</v>
      </c>
      <c r="AU1412" s="244" t="s">
        <v>81</v>
      </c>
      <c r="AV1412" s="14" t="s">
        <v>81</v>
      </c>
      <c r="AW1412" s="14" t="s">
        <v>33</v>
      </c>
      <c r="AX1412" s="14" t="s">
        <v>72</v>
      </c>
      <c r="AY1412" s="244" t="s">
        <v>132</v>
      </c>
    </row>
    <row r="1413" s="15" customFormat="1">
      <c r="A1413" s="15"/>
      <c r="B1413" s="245"/>
      <c r="C1413" s="246"/>
      <c r="D1413" s="225" t="s">
        <v>142</v>
      </c>
      <c r="E1413" s="247" t="s">
        <v>19</v>
      </c>
      <c r="F1413" s="248" t="s">
        <v>152</v>
      </c>
      <c r="G1413" s="246"/>
      <c r="H1413" s="249">
        <v>154.19999999999999</v>
      </c>
      <c r="I1413" s="250"/>
      <c r="J1413" s="246"/>
      <c r="K1413" s="246"/>
      <c r="L1413" s="251"/>
      <c r="M1413" s="252"/>
      <c r="N1413" s="253"/>
      <c r="O1413" s="253"/>
      <c r="P1413" s="253"/>
      <c r="Q1413" s="253"/>
      <c r="R1413" s="253"/>
      <c r="S1413" s="253"/>
      <c r="T1413" s="254"/>
      <c r="U1413" s="15"/>
      <c r="V1413" s="15"/>
      <c r="W1413" s="15"/>
      <c r="X1413" s="15"/>
      <c r="Y1413" s="15"/>
      <c r="Z1413" s="15"/>
      <c r="AA1413" s="15"/>
      <c r="AB1413" s="15"/>
      <c r="AC1413" s="15"/>
      <c r="AD1413" s="15"/>
      <c r="AE1413" s="15"/>
      <c r="AT1413" s="255" t="s">
        <v>142</v>
      </c>
      <c r="AU1413" s="255" t="s">
        <v>81</v>
      </c>
      <c r="AV1413" s="15" t="s">
        <v>87</v>
      </c>
      <c r="AW1413" s="15" t="s">
        <v>33</v>
      </c>
      <c r="AX1413" s="15" t="s">
        <v>77</v>
      </c>
      <c r="AY1413" s="255" t="s">
        <v>132</v>
      </c>
    </row>
    <row r="1414" s="2" customFormat="1" ht="24.15" customHeight="1">
      <c r="A1414" s="39"/>
      <c r="B1414" s="40"/>
      <c r="C1414" s="205" t="s">
        <v>1252</v>
      </c>
      <c r="D1414" s="205" t="s">
        <v>134</v>
      </c>
      <c r="E1414" s="206" t="s">
        <v>1243</v>
      </c>
      <c r="F1414" s="207" t="s">
        <v>1244</v>
      </c>
      <c r="G1414" s="208" t="s">
        <v>302</v>
      </c>
      <c r="H1414" s="209">
        <v>12</v>
      </c>
      <c r="I1414" s="210"/>
      <c r="J1414" s="211">
        <f>ROUND(I1414*H1414,2)</f>
        <v>0</v>
      </c>
      <c r="K1414" s="207" t="s">
        <v>138</v>
      </c>
      <c r="L1414" s="45"/>
      <c r="M1414" s="212" t="s">
        <v>19</v>
      </c>
      <c r="N1414" s="213" t="s">
        <v>43</v>
      </c>
      <c r="O1414" s="85"/>
      <c r="P1414" s="214">
        <f>O1414*H1414</f>
        <v>0</v>
      </c>
      <c r="Q1414" s="214">
        <v>0.00055000000000000003</v>
      </c>
      <c r="R1414" s="214">
        <f>Q1414*H1414</f>
        <v>0.0066</v>
      </c>
      <c r="S1414" s="214">
        <v>0</v>
      </c>
      <c r="T1414" s="215">
        <f>S1414*H1414</f>
        <v>0</v>
      </c>
      <c r="U1414" s="39"/>
      <c r="V1414" s="39"/>
      <c r="W1414" s="39"/>
      <c r="X1414" s="39"/>
      <c r="Y1414" s="39"/>
      <c r="Z1414" s="39"/>
      <c r="AA1414" s="39"/>
      <c r="AB1414" s="39"/>
      <c r="AC1414" s="39"/>
      <c r="AD1414" s="39"/>
      <c r="AE1414" s="39"/>
      <c r="AR1414" s="216" t="s">
        <v>333</v>
      </c>
      <c r="AT1414" s="216" t="s">
        <v>134</v>
      </c>
      <c r="AU1414" s="216" t="s">
        <v>81</v>
      </c>
      <c r="AY1414" s="18" t="s">
        <v>132</v>
      </c>
      <c r="BE1414" s="217">
        <f>IF(N1414="základní",J1414,0)</f>
        <v>0</v>
      </c>
      <c r="BF1414" s="217">
        <f>IF(N1414="snížená",J1414,0)</f>
        <v>0</v>
      </c>
      <c r="BG1414" s="217">
        <f>IF(N1414="zákl. přenesená",J1414,0)</f>
        <v>0</v>
      </c>
      <c r="BH1414" s="217">
        <f>IF(N1414="sníž. přenesená",J1414,0)</f>
        <v>0</v>
      </c>
      <c r="BI1414" s="217">
        <f>IF(N1414="nulová",J1414,0)</f>
        <v>0</v>
      </c>
      <c r="BJ1414" s="18" t="s">
        <v>77</v>
      </c>
      <c r="BK1414" s="217">
        <f>ROUND(I1414*H1414,2)</f>
        <v>0</v>
      </c>
      <c r="BL1414" s="18" t="s">
        <v>333</v>
      </c>
      <c r="BM1414" s="216" t="s">
        <v>1253</v>
      </c>
    </row>
    <row r="1415" s="2" customFormat="1">
      <c r="A1415" s="39"/>
      <c r="B1415" s="40"/>
      <c r="C1415" s="41"/>
      <c r="D1415" s="218" t="s">
        <v>140</v>
      </c>
      <c r="E1415" s="41"/>
      <c r="F1415" s="219" t="s">
        <v>1246</v>
      </c>
      <c r="G1415" s="41"/>
      <c r="H1415" s="41"/>
      <c r="I1415" s="220"/>
      <c r="J1415" s="41"/>
      <c r="K1415" s="41"/>
      <c r="L1415" s="45"/>
      <c r="M1415" s="221"/>
      <c r="N1415" s="222"/>
      <c r="O1415" s="85"/>
      <c r="P1415" s="85"/>
      <c r="Q1415" s="85"/>
      <c r="R1415" s="85"/>
      <c r="S1415" s="85"/>
      <c r="T1415" s="86"/>
      <c r="U1415" s="39"/>
      <c r="V1415" s="39"/>
      <c r="W1415" s="39"/>
      <c r="X1415" s="39"/>
      <c r="Y1415" s="39"/>
      <c r="Z1415" s="39"/>
      <c r="AA1415" s="39"/>
      <c r="AB1415" s="39"/>
      <c r="AC1415" s="39"/>
      <c r="AD1415" s="39"/>
      <c r="AE1415" s="39"/>
      <c r="AT1415" s="18" t="s">
        <v>140</v>
      </c>
      <c r="AU1415" s="18" t="s">
        <v>81</v>
      </c>
    </row>
    <row r="1416" s="13" customFormat="1">
      <c r="A1416" s="13"/>
      <c r="B1416" s="223"/>
      <c r="C1416" s="224"/>
      <c r="D1416" s="225" t="s">
        <v>142</v>
      </c>
      <c r="E1416" s="226" t="s">
        <v>19</v>
      </c>
      <c r="F1416" s="227" t="s">
        <v>1254</v>
      </c>
      <c r="G1416" s="224"/>
      <c r="H1416" s="226" t="s">
        <v>19</v>
      </c>
      <c r="I1416" s="228"/>
      <c r="J1416" s="224"/>
      <c r="K1416" s="224"/>
      <c r="L1416" s="229"/>
      <c r="M1416" s="230"/>
      <c r="N1416" s="231"/>
      <c r="O1416" s="231"/>
      <c r="P1416" s="231"/>
      <c r="Q1416" s="231"/>
      <c r="R1416" s="231"/>
      <c r="S1416" s="231"/>
      <c r="T1416" s="232"/>
      <c r="U1416" s="13"/>
      <c r="V1416" s="13"/>
      <c r="W1416" s="13"/>
      <c r="X1416" s="13"/>
      <c r="Y1416" s="13"/>
      <c r="Z1416" s="13"/>
      <c r="AA1416" s="13"/>
      <c r="AB1416" s="13"/>
      <c r="AC1416" s="13"/>
      <c r="AD1416" s="13"/>
      <c r="AE1416" s="13"/>
      <c r="AT1416" s="233" t="s">
        <v>142</v>
      </c>
      <c r="AU1416" s="233" t="s">
        <v>81</v>
      </c>
      <c r="AV1416" s="13" t="s">
        <v>77</v>
      </c>
      <c r="AW1416" s="13" t="s">
        <v>33</v>
      </c>
      <c r="AX1416" s="13" t="s">
        <v>72</v>
      </c>
      <c r="AY1416" s="233" t="s">
        <v>132</v>
      </c>
    </row>
    <row r="1417" s="13" customFormat="1">
      <c r="A1417" s="13"/>
      <c r="B1417" s="223"/>
      <c r="C1417" s="224"/>
      <c r="D1417" s="225" t="s">
        <v>142</v>
      </c>
      <c r="E1417" s="226" t="s">
        <v>19</v>
      </c>
      <c r="F1417" s="227" t="s">
        <v>144</v>
      </c>
      <c r="G1417" s="224"/>
      <c r="H1417" s="226" t="s">
        <v>19</v>
      </c>
      <c r="I1417" s="228"/>
      <c r="J1417" s="224"/>
      <c r="K1417" s="224"/>
      <c r="L1417" s="229"/>
      <c r="M1417" s="230"/>
      <c r="N1417" s="231"/>
      <c r="O1417" s="231"/>
      <c r="P1417" s="231"/>
      <c r="Q1417" s="231"/>
      <c r="R1417" s="231"/>
      <c r="S1417" s="231"/>
      <c r="T1417" s="232"/>
      <c r="U1417" s="13"/>
      <c r="V1417" s="13"/>
      <c r="W1417" s="13"/>
      <c r="X1417" s="13"/>
      <c r="Y1417" s="13"/>
      <c r="Z1417" s="13"/>
      <c r="AA1417" s="13"/>
      <c r="AB1417" s="13"/>
      <c r="AC1417" s="13"/>
      <c r="AD1417" s="13"/>
      <c r="AE1417" s="13"/>
      <c r="AT1417" s="233" t="s">
        <v>142</v>
      </c>
      <c r="AU1417" s="233" t="s">
        <v>81</v>
      </c>
      <c r="AV1417" s="13" t="s">
        <v>77</v>
      </c>
      <c r="AW1417" s="13" t="s">
        <v>33</v>
      </c>
      <c r="AX1417" s="13" t="s">
        <v>72</v>
      </c>
      <c r="AY1417" s="233" t="s">
        <v>132</v>
      </c>
    </row>
    <row r="1418" s="14" customFormat="1">
      <c r="A1418" s="14"/>
      <c r="B1418" s="234"/>
      <c r="C1418" s="235"/>
      <c r="D1418" s="225" t="s">
        <v>142</v>
      </c>
      <c r="E1418" s="236" t="s">
        <v>19</v>
      </c>
      <c r="F1418" s="237" t="s">
        <v>1255</v>
      </c>
      <c r="G1418" s="235"/>
      <c r="H1418" s="238">
        <v>6.5999999999999996</v>
      </c>
      <c r="I1418" s="239"/>
      <c r="J1418" s="235"/>
      <c r="K1418" s="235"/>
      <c r="L1418" s="240"/>
      <c r="M1418" s="241"/>
      <c r="N1418" s="242"/>
      <c r="O1418" s="242"/>
      <c r="P1418" s="242"/>
      <c r="Q1418" s="242"/>
      <c r="R1418" s="242"/>
      <c r="S1418" s="242"/>
      <c r="T1418" s="243"/>
      <c r="U1418" s="14"/>
      <c r="V1418" s="14"/>
      <c r="W1418" s="14"/>
      <c r="X1418" s="14"/>
      <c r="Y1418" s="14"/>
      <c r="Z1418" s="14"/>
      <c r="AA1418" s="14"/>
      <c r="AB1418" s="14"/>
      <c r="AC1418" s="14"/>
      <c r="AD1418" s="14"/>
      <c r="AE1418" s="14"/>
      <c r="AT1418" s="244" t="s">
        <v>142</v>
      </c>
      <c r="AU1418" s="244" t="s">
        <v>81</v>
      </c>
      <c r="AV1418" s="14" t="s">
        <v>81</v>
      </c>
      <c r="AW1418" s="14" t="s">
        <v>33</v>
      </c>
      <c r="AX1418" s="14" t="s">
        <v>72</v>
      </c>
      <c r="AY1418" s="244" t="s">
        <v>132</v>
      </c>
    </row>
    <row r="1419" s="13" customFormat="1">
      <c r="A1419" s="13"/>
      <c r="B1419" s="223"/>
      <c r="C1419" s="224"/>
      <c r="D1419" s="225" t="s">
        <v>142</v>
      </c>
      <c r="E1419" s="226" t="s">
        <v>19</v>
      </c>
      <c r="F1419" s="227" t="s">
        <v>173</v>
      </c>
      <c r="G1419" s="224"/>
      <c r="H1419" s="226" t="s">
        <v>19</v>
      </c>
      <c r="I1419" s="228"/>
      <c r="J1419" s="224"/>
      <c r="K1419" s="224"/>
      <c r="L1419" s="229"/>
      <c r="M1419" s="230"/>
      <c r="N1419" s="231"/>
      <c r="O1419" s="231"/>
      <c r="P1419" s="231"/>
      <c r="Q1419" s="231"/>
      <c r="R1419" s="231"/>
      <c r="S1419" s="231"/>
      <c r="T1419" s="232"/>
      <c r="U1419" s="13"/>
      <c r="V1419" s="13"/>
      <c r="W1419" s="13"/>
      <c r="X1419" s="13"/>
      <c r="Y1419" s="13"/>
      <c r="Z1419" s="13"/>
      <c r="AA1419" s="13"/>
      <c r="AB1419" s="13"/>
      <c r="AC1419" s="13"/>
      <c r="AD1419" s="13"/>
      <c r="AE1419" s="13"/>
      <c r="AT1419" s="233" t="s">
        <v>142</v>
      </c>
      <c r="AU1419" s="233" t="s">
        <v>81</v>
      </c>
      <c r="AV1419" s="13" t="s">
        <v>77</v>
      </c>
      <c r="AW1419" s="13" t="s">
        <v>33</v>
      </c>
      <c r="AX1419" s="13" t="s">
        <v>72</v>
      </c>
      <c r="AY1419" s="233" t="s">
        <v>132</v>
      </c>
    </row>
    <row r="1420" s="14" customFormat="1">
      <c r="A1420" s="14"/>
      <c r="B1420" s="234"/>
      <c r="C1420" s="235"/>
      <c r="D1420" s="225" t="s">
        <v>142</v>
      </c>
      <c r="E1420" s="236" t="s">
        <v>19</v>
      </c>
      <c r="F1420" s="237" t="s">
        <v>1256</v>
      </c>
      <c r="G1420" s="235"/>
      <c r="H1420" s="238">
        <v>0.59999999999999998</v>
      </c>
      <c r="I1420" s="239"/>
      <c r="J1420" s="235"/>
      <c r="K1420" s="235"/>
      <c r="L1420" s="240"/>
      <c r="M1420" s="241"/>
      <c r="N1420" s="242"/>
      <c r="O1420" s="242"/>
      <c r="P1420" s="242"/>
      <c r="Q1420" s="242"/>
      <c r="R1420" s="242"/>
      <c r="S1420" s="242"/>
      <c r="T1420" s="243"/>
      <c r="U1420" s="14"/>
      <c r="V1420" s="14"/>
      <c r="W1420" s="14"/>
      <c r="X1420" s="14"/>
      <c r="Y1420" s="14"/>
      <c r="Z1420" s="14"/>
      <c r="AA1420" s="14"/>
      <c r="AB1420" s="14"/>
      <c r="AC1420" s="14"/>
      <c r="AD1420" s="14"/>
      <c r="AE1420" s="14"/>
      <c r="AT1420" s="244" t="s">
        <v>142</v>
      </c>
      <c r="AU1420" s="244" t="s">
        <v>81</v>
      </c>
      <c r="AV1420" s="14" t="s">
        <v>81</v>
      </c>
      <c r="AW1420" s="14" t="s">
        <v>33</v>
      </c>
      <c r="AX1420" s="14" t="s">
        <v>72</v>
      </c>
      <c r="AY1420" s="244" t="s">
        <v>132</v>
      </c>
    </row>
    <row r="1421" s="13" customFormat="1">
      <c r="A1421" s="13"/>
      <c r="B1421" s="223"/>
      <c r="C1421" s="224"/>
      <c r="D1421" s="225" t="s">
        <v>142</v>
      </c>
      <c r="E1421" s="226" t="s">
        <v>19</v>
      </c>
      <c r="F1421" s="227" t="s">
        <v>148</v>
      </c>
      <c r="G1421" s="224"/>
      <c r="H1421" s="226" t="s">
        <v>19</v>
      </c>
      <c r="I1421" s="228"/>
      <c r="J1421" s="224"/>
      <c r="K1421" s="224"/>
      <c r="L1421" s="229"/>
      <c r="M1421" s="230"/>
      <c r="N1421" s="231"/>
      <c r="O1421" s="231"/>
      <c r="P1421" s="231"/>
      <c r="Q1421" s="231"/>
      <c r="R1421" s="231"/>
      <c r="S1421" s="231"/>
      <c r="T1421" s="232"/>
      <c r="U1421" s="13"/>
      <c r="V1421" s="13"/>
      <c r="W1421" s="13"/>
      <c r="X1421" s="13"/>
      <c r="Y1421" s="13"/>
      <c r="Z1421" s="13"/>
      <c r="AA1421" s="13"/>
      <c r="AB1421" s="13"/>
      <c r="AC1421" s="13"/>
      <c r="AD1421" s="13"/>
      <c r="AE1421" s="13"/>
      <c r="AT1421" s="233" t="s">
        <v>142</v>
      </c>
      <c r="AU1421" s="233" t="s">
        <v>81</v>
      </c>
      <c r="AV1421" s="13" t="s">
        <v>77</v>
      </c>
      <c r="AW1421" s="13" t="s">
        <v>33</v>
      </c>
      <c r="AX1421" s="13" t="s">
        <v>72</v>
      </c>
      <c r="AY1421" s="233" t="s">
        <v>132</v>
      </c>
    </row>
    <row r="1422" s="14" customFormat="1">
      <c r="A1422" s="14"/>
      <c r="B1422" s="234"/>
      <c r="C1422" s="235"/>
      <c r="D1422" s="225" t="s">
        <v>142</v>
      </c>
      <c r="E1422" s="236" t="s">
        <v>19</v>
      </c>
      <c r="F1422" s="237" t="s">
        <v>1257</v>
      </c>
      <c r="G1422" s="235"/>
      <c r="H1422" s="238">
        <v>2.25</v>
      </c>
      <c r="I1422" s="239"/>
      <c r="J1422" s="235"/>
      <c r="K1422" s="235"/>
      <c r="L1422" s="240"/>
      <c r="M1422" s="241"/>
      <c r="N1422" s="242"/>
      <c r="O1422" s="242"/>
      <c r="P1422" s="242"/>
      <c r="Q1422" s="242"/>
      <c r="R1422" s="242"/>
      <c r="S1422" s="242"/>
      <c r="T1422" s="243"/>
      <c r="U1422" s="14"/>
      <c r="V1422" s="14"/>
      <c r="W1422" s="14"/>
      <c r="X1422" s="14"/>
      <c r="Y1422" s="14"/>
      <c r="Z1422" s="14"/>
      <c r="AA1422" s="14"/>
      <c r="AB1422" s="14"/>
      <c r="AC1422" s="14"/>
      <c r="AD1422" s="14"/>
      <c r="AE1422" s="14"/>
      <c r="AT1422" s="244" t="s">
        <v>142</v>
      </c>
      <c r="AU1422" s="244" t="s">
        <v>81</v>
      </c>
      <c r="AV1422" s="14" t="s">
        <v>81</v>
      </c>
      <c r="AW1422" s="14" t="s">
        <v>33</v>
      </c>
      <c r="AX1422" s="14" t="s">
        <v>72</v>
      </c>
      <c r="AY1422" s="244" t="s">
        <v>132</v>
      </c>
    </row>
    <row r="1423" s="13" customFormat="1">
      <c r="A1423" s="13"/>
      <c r="B1423" s="223"/>
      <c r="C1423" s="224"/>
      <c r="D1423" s="225" t="s">
        <v>142</v>
      </c>
      <c r="E1423" s="226" t="s">
        <v>19</v>
      </c>
      <c r="F1423" s="227" t="s">
        <v>150</v>
      </c>
      <c r="G1423" s="224"/>
      <c r="H1423" s="226" t="s">
        <v>19</v>
      </c>
      <c r="I1423" s="228"/>
      <c r="J1423" s="224"/>
      <c r="K1423" s="224"/>
      <c r="L1423" s="229"/>
      <c r="M1423" s="230"/>
      <c r="N1423" s="231"/>
      <c r="O1423" s="231"/>
      <c r="P1423" s="231"/>
      <c r="Q1423" s="231"/>
      <c r="R1423" s="231"/>
      <c r="S1423" s="231"/>
      <c r="T1423" s="232"/>
      <c r="U1423" s="13"/>
      <c r="V1423" s="13"/>
      <c r="W1423" s="13"/>
      <c r="X1423" s="13"/>
      <c r="Y1423" s="13"/>
      <c r="Z1423" s="13"/>
      <c r="AA1423" s="13"/>
      <c r="AB1423" s="13"/>
      <c r="AC1423" s="13"/>
      <c r="AD1423" s="13"/>
      <c r="AE1423" s="13"/>
      <c r="AT1423" s="233" t="s">
        <v>142</v>
      </c>
      <c r="AU1423" s="233" t="s">
        <v>81</v>
      </c>
      <c r="AV1423" s="13" t="s">
        <v>77</v>
      </c>
      <c r="AW1423" s="13" t="s">
        <v>33</v>
      </c>
      <c r="AX1423" s="13" t="s">
        <v>72</v>
      </c>
      <c r="AY1423" s="233" t="s">
        <v>132</v>
      </c>
    </row>
    <row r="1424" s="14" customFormat="1">
      <c r="A1424" s="14"/>
      <c r="B1424" s="234"/>
      <c r="C1424" s="235"/>
      <c r="D1424" s="225" t="s">
        <v>142</v>
      </c>
      <c r="E1424" s="236" t="s">
        <v>19</v>
      </c>
      <c r="F1424" s="237" t="s">
        <v>1258</v>
      </c>
      <c r="G1424" s="235"/>
      <c r="H1424" s="238">
        <v>1.05</v>
      </c>
      <c r="I1424" s="239"/>
      <c r="J1424" s="235"/>
      <c r="K1424" s="235"/>
      <c r="L1424" s="240"/>
      <c r="M1424" s="241"/>
      <c r="N1424" s="242"/>
      <c r="O1424" s="242"/>
      <c r="P1424" s="242"/>
      <c r="Q1424" s="242"/>
      <c r="R1424" s="242"/>
      <c r="S1424" s="242"/>
      <c r="T1424" s="243"/>
      <c r="U1424" s="14"/>
      <c r="V1424" s="14"/>
      <c r="W1424" s="14"/>
      <c r="X1424" s="14"/>
      <c r="Y1424" s="14"/>
      <c r="Z1424" s="14"/>
      <c r="AA1424" s="14"/>
      <c r="AB1424" s="14"/>
      <c r="AC1424" s="14"/>
      <c r="AD1424" s="14"/>
      <c r="AE1424" s="14"/>
      <c r="AT1424" s="244" t="s">
        <v>142</v>
      </c>
      <c r="AU1424" s="244" t="s">
        <v>81</v>
      </c>
      <c r="AV1424" s="14" t="s">
        <v>81</v>
      </c>
      <c r="AW1424" s="14" t="s">
        <v>33</v>
      </c>
      <c r="AX1424" s="14" t="s">
        <v>72</v>
      </c>
      <c r="AY1424" s="244" t="s">
        <v>132</v>
      </c>
    </row>
    <row r="1425" s="13" customFormat="1">
      <c r="A1425" s="13"/>
      <c r="B1425" s="223"/>
      <c r="C1425" s="224"/>
      <c r="D1425" s="225" t="s">
        <v>142</v>
      </c>
      <c r="E1425" s="226" t="s">
        <v>19</v>
      </c>
      <c r="F1425" s="227" t="s">
        <v>179</v>
      </c>
      <c r="G1425" s="224"/>
      <c r="H1425" s="226" t="s">
        <v>19</v>
      </c>
      <c r="I1425" s="228"/>
      <c r="J1425" s="224"/>
      <c r="K1425" s="224"/>
      <c r="L1425" s="229"/>
      <c r="M1425" s="230"/>
      <c r="N1425" s="231"/>
      <c r="O1425" s="231"/>
      <c r="P1425" s="231"/>
      <c r="Q1425" s="231"/>
      <c r="R1425" s="231"/>
      <c r="S1425" s="231"/>
      <c r="T1425" s="232"/>
      <c r="U1425" s="13"/>
      <c r="V1425" s="13"/>
      <c r="W1425" s="13"/>
      <c r="X1425" s="13"/>
      <c r="Y1425" s="13"/>
      <c r="Z1425" s="13"/>
      <c r="AA1425" s="13"/>
      <c r="AB1425" s="13"/>
      <c r="AC1425" s="13"/>
      <c r="AD1425" s="13"/>
      <c r="AE1425" s="13"/>
      <c r="AT1425" s="233" t="s">
        <v>142</v>
      </c>
      <c r="AU1425" s="233" t="s">
        <v>81</v>
      </c>
      <c r="AV1425" s="13" t="s">
        <v>77</v>
      </c>
      <c r="AW1425" s="13" t="s">
        <v>33</v>
      </c>
      <c r="AX1425" s="13" t="s">
        <v>72</v>
      </c>
      <c r="AY1425" s="233" t="s">
        <v>132</v>
      </c>
    </row>
    <row r="1426" s="14" customFormat="1">
      <c r="A1426" s="14"/>
      <c r="B1426" s="234"/>
      <c r="C1426" s="235"/>
      <c r="D1426" s="225" t="s">
        <v>142</v>
      </c>
      <c r="E1426" s="236" t="s">
        <v>19</v>
      </c>
      <c r="F1426" s="237" t="s">
        <v>1259</v>
      </c>
      <c r="G1426" s="235"/>
      <c r="H1426" s="238">
        <v>0.90000000000000002</v>
      </c>
      <c r="I1426" s="239"/>
      <c r="J1426" s="235"/>
      <c r="K1426" s="235"/>
      <c r="L1426" s="240"/>
      <c r="M1426" s="241"/>
      <c r="N1426" s="242"/>
      <c r="O1426" s="242"/>
      <c r="P1426" s="242"/>
      <c r="Q1426" s="242"/>
      <c r="R1426" s="242"/>
      <c r="S1426" s="242"/>
      <c r="T1426" s="243"/>
      <c r="U1426" s="14"/>
      <c r="V1426" s="14"/>
      <c r="W1426" s="14"/>
      <c r="X1426" s="14"/>
      <c r="Y1426" s="14"/>
      <c r="Z1426" s="14"/>
      <c r="AA1426" s="14"/>
      <c r="AB1426" s="14"/>
      <c r="AC1426" s="14"/>
      <c r="AD1426" s="14"/>
      <c r="AE1426" s="14"/>
      <c r="AT1426" s="244" t="s">
        <v>142</v>
      </c>
      <c r="AU1426" s="244" t="s">
        <v>81</v>
      </c>
      <c r="AV1426" s="14" t="s">
        <v>81</v>
      </c>
      <c r="AW1426" s="14" t="s">
        <v>33</v>
      </c>
      <c r="AX1426" s="14" t="s">
        <v>72</v>
      </c>
      <c r="AY1426" s="244" t="s">
        <v>132</v>
      </c>
    </row>
    <row r="1427" s="13" customFormat="1">
      <c r="A1427" s="13"/>
      <c r="B1427" s="223"/>
      <c r="C1427" s="224"/>
      <c r="D1427" s="225" t="s">
        <v>142</v>
      </c>
      <c r="E1427" s="226" t="s">
        <v>19</v>
      </c>
      <c r="F1427" s="227" t="s">
        <v>160</v>
      </c>
      <c r="G1427" s="224"/>
      <c r="H1427" s="226" t="s">
        <v>19</v>
      </c>
      <c r="I1427" s="228"/>
      <c r="J1427" s="224"/>
      <c r="K1427" s="224"/>
      <c r="L1427" s="229"/>
      <c r="M1427" s="230"/>
      <c r="N1427" s="231"/>
      <c r="O1427" s="231"/>
      <c r="P1427" s="231"/>
      <c r="Q1427" s="231"/>
      <c r="R1427" s="231"/>
      <c r="S1427" s="231"/>
      <c r="T1427" s="232"/>
      <c r="U1427" s="13"/>
      <c r="V1427" s="13"/>
      <c r="W1427" s="13"/>
      <c r="X1427" s="13"/>
      <c r="Y1427" s="13"/>
      <c r="Z1427" s="13"/>
      <c r="AA1427" s="13"/>
      <c r="AB1427" s="13"/>
      <c r="AC1427" s="13"/>
      <c r="AD1427" s="13"/>
      <c r="AE1427" s="13"/>
      <c r="AT1427" s="233" t="s">
        <v>142</v>
      </c>
      <c r="AU1427" s="233" t="s">
        <v>81</v>
      </c>
      <c r="AV1427" s="13" t="s">
        <v>77</v>
      </c>
      <c r="AW1427" s="13" t="s">
        <v>33</v>
      </c>
      <c r="AX1427" s="13" t="s">
        <v>72</v>
      </c>
      <c r="AY1427" s="233" t="s">
        <v>132</v>
      </c>
    </row>
    <row r="1428" s="14" customFormat="1">
      <c r="A1428" s="14"/>
      <c r="B1428" s="234"/>
      <c r="C1428" s="235"/>
      <c r="D1428" s="225" t="s">
        <v>142</v>
      </c>
      <c r="E1428" s="236" t="s">
        <v>19</v>
      </c>
      <c r="F1428" s="237" t="s">
        <v>1256</v>
      </c>
      <c r="G1428" s="235"/>
      <c r="H1428" s="238">
        <v>0.59999999999999998</v>
      </c>
      <c r="I1428" s="239"/>
      <c r="J1428" s="235"/>
      <c r="K1428" s="235"/>
      <c r="L1428" s="240"/>
      <c r="M1428" s="241"/>
      <c r="N1428" s="242"/>
      <c r="O1428" s="242"/>
      <c r="P1428" s="242"/>
      <c r="Q1428" s="242"/>
      <c r="R1428" s="242"/>
      <c r="S1428" s="242"/>
      <c r="T1428" s="243"/>
      <c r="U1428" s="14"/>
      <c r="V1428" s="14"/>
      <c r="W1428" s="14"/>
      <c r="X1428" s="14"/>
      <c r="Y1428" s="14"/>
      <c r="Z1428" s="14"/>
      <c r="AA1428" s="14"/>
      <c r="AB1428" s="14"/>
      <c r="AC1428" s="14"/>
      <c r="AD1428" s="14"/>
      <c r="AE1428" s="14"/>
      <c r="AT1428" s="244" t="s">
        <v>142</v>
      </c>
      <c r="AU1428" s="244" t="s">
        <v>81</v>
      </c>
      <c r="AV1428" s="14" t="s">
        <v>81</v>
      </c>
      <c r="AW1428" s="14" t="s">
        <v>33</v>
      </c>
      <c r="AX1428" s="14" t="s">
        <v>72</v>
      </c>
      <c r="AY1428" s="244" t="s">
        <v>132</v>
      </c>
    </row>
    <row r="1429" s="15" customFormat="1">
      <c r="A1429" s="15"/>
      <c r="B1429" s="245"/>
      <c r="C1429" s="246"/>
      <c r="D1429" s="225" t="s">
        <v>142</v>
      </c>
      <c r="E1429" s="247" t="s">
        <v>19</v>
      </c>
      <c r="F1429" s="248" t="s">
        <v>152</v>
      </c>
      <c r="G1429" s="246"/>
      <c r="H1429" s="249">
        <v>12</v>
      </c>
      <c r="I1429" s="250"/>
      <c r="J1429" s="246"/>
      <c r="K1429" s="246"/>
      <c r="L1429" s="251"/>
      <c r="M1429" s="252"/>
      <c r="N1429" s="253"/>
      <c r="O1429" s="253"/>
      <c r="P1429" s="253"/>
      <c r="Q1429" s="253"/>
      <c r="R1429" s="253"/>
      <c r="S1429" s="253"/>
      <c r="T1429" s="254"/>
      <c r="U1429" s="15"/>
      <c r="V1429" s="15"/>
      <c r="W1429" s="15"/>
      <c r="X1429" s="15"/>
      <c r="Y1429" s="15"/>
      <c r="Z1429" s="15"/>
      <c r="AA1429" s="15"/>
      <c r="AB1429" s="15"/>
      <c r="AC1429" s="15"/>
      <c r="AD1429" s="15"/>
      <c r="AE1429" s="15"/>
      <c r="AT1429" s="255" t="s">
        <v>142</v>
      </c>
      <c r="AU1429" s="255" t="s">
        <v>81</v>
      </c>
      <c r="AV1429" s="15" t="s">
        <v>87</v>
      </c>
      <c r="AW1429" s="15" t="s">
        <v>33</v>
      </c>
      <c r="AX1429" s="15" t="s">
        <v>77</v>
      </c>
      <c r="AY1429" s="255" t="s">
        <v>132</v>
      </c>
    </row>
    <row r="1430" s="2" customFormat="1" ht="24.15" customHeight="1">
      <c r="A1430" s="39"/>
      <c r="B1430" s="40"/>
      <c r="C1430" s="205" t="s">
        <v>1260</v>
      </c>
      <c r="D1430" s="205" t="s">
        <v>134</v>
      </c>
      <c r="E1430" s="206" t="s">
        <v>1261</v>
      </c>
      <c r="F1430" s="207" t="s">
        <v>1262</v>
      </c>
      <c r="G1430" s="208" t="s">
        <v>302</v>
      </c>
      <c r="H1430" s="209">
        <v>344.73399999999998</v>
      </c>
      <c r="I1430" s="210"/>
      <c r="J1430" s="211">
        <f>ROUND(I1430*H1430,2)</f>
        <v>0</v>
      </c>
      <c r="K1430" s="207" t="s">
        <v>138</v>
      </c>
      <c r="L1430" s="45"/>
      <c r="M1430" s="212" t="s">
        <v>19</v>
      </c>
      <c r="N1430" s="213" t="s">
        <v>43</v>
      </c>
      <c r="O1430" s="85"/>
      <c r="P1430" s="214">
        <f>O1430*H1430</f>
        <v>0</v>
      </c>
      <c r="Q1430" s="214">
        <v>3.0000000000000001E-05</v>
      </c>
      <c r="R1430" s="214">
        <f>Q1430*H1430</f>
        <v>0.01034202</v>
      </c>
      <c r="S1430" s="214">
        <v>0</v>
      </c>
      <c r="T1430" s="215">
        <f>S1430*H1430</f>
        <v>0</v>
      </c>
      <c r="U1430" s="39"/>
      <c r="V1430" s="39"/>
      <c r="W1430" s="39"/>
      <c r="X1430" s="39"/>
      <c r="Y1430" s="39"/>
      <c r="Z1430" s="39"/>
      <c r="AA1430" s="39"/>
      <c r="AB1430" s="39"/>
      <c r="AC1430" s="39"/>
      <c r="AD1430" s="39"/>
      <c r="AE1430" s="39"/>
      <c r="AR1430" s="216" t="s">
        <v>333</v>
      </c>
      <c r="AT1430" s="216" t="s">
        <v>134</v>
      </c>
      <c r="AU1430" s="216" t="s">
        <v>81</v>
      </c>
      <c r="AY1430" s="18" t="s">
        <v>132</v>
      </c>
      <c r="BE1430" s="217">
        <f>IF(N1430="základní",J1430,0)</f>
        <v>0</v>
      </c>
      <c r="BF1430" s="217">
        <f>IF(N1430="snížená",J1430,0)</f>
        <v>0</v>
      </c>
      <c r="BG1430" s="217">
        <f>IF(N1430="zákl. přenesená",J1430,0)</f>
        <v>0</v>
      </c>
      <c r="BH1430" s="217">
        <f>IF(N1430="sníž. přenesená",J1430,0)</f>
        <v>0</v>
      </c>
      <c r="BI1430" s="217">
        <f>IF(N1430="nulová",J1430,0)</f>
        <v>0</v>
      </c>
      <c r="BJ1430" s="18" t="s">
        <v>77</v>
      </c>
      <c r="BK1430" s="217">
        <f>ROUND(I1430*H1430,2)</f>
        <v>0</v>
      </c>
      <c r="BL1430" s="18" t="s">
        <v>333</v>
      </c>
      <c r="BM1430" s="216" t="s">
        <v>1263</v>
      </c>
    </row>
    <row r="1431" s="2" customFormat="1">
      <c r="A1431" s="39"/>
      <c r="B1431" s="40"/>
      <c r="C1431" s="41"/>
      <c r="D1431" s="218" t="s">
        <v>140</v>
      </c>
      <c r="E1431" s="41"/>
      <c r="F1431" s="219" t="s">
        <v>1264</v>
      </c>
      <c r="G1431" s="41"/>
      <c r="H1431" s="41"/>
      <c r="I1431" s="220"/>
      <c r="J1431" s="41"/>
      <c r="K1431" s="41"/>
      <c r="L1431" s="45"/>
      <c r="M1431" s="221"/>
      <c r="N1431" s="222"/>
      <c r="O1431" s="85"/>
      <c r="P1431" s="85"/>
      <c r="Q1431" s="85"/>
      <c r="R1431" s="85"/>
      <c r="S1431" s="85"/>
      <c r="T1431" s="86"/>
      <c r="U1431" s="39"/>
      <c r="V1431" s="39"/>
      <c r="W1431" s="39"/>
      <c r="X1431" s="39"/>
      <c r="Y1431" s="39"/>
      <c r="Z1431" s="39"/>
      <c r="AA1431" s="39"/>
      <c r="AB1431" s="39"/>
      <c r="AC1431" s="39"/>
      <c r="AD1431" s="39"/>
      <c r="AE1431" s="39"/>
      <c r="AT1431" s="18" t="s">
        <v>140</v>
      </c>
      <c r="AU1431" s="18" t="s">
        <v>81</v>
      </c>
    </row>
    <row r="1432" s="13" customFormat="1">
      <c r="A1432" s="13"/>
      <c r="B1432" s="223"/>
      <c r="C1432" s="224"/>
      <c r="D1432" s="225" t="s">
        <v>142</v>
      </c>
      <c r="E1432" s="226" t="s">
        <v>19</v>
      </c>
      <c r="F1432" s="227" t="s">
        <v>1265</v>
      </c>
      <c r="G1432" s="224"/>
      <c r="H1432" s="226" t="s">
        <v>19</v>
      </c>
      <c r="I1432" s="228"/>
      <c r="J1432" s="224"/>
      <c r="K1432" s="224"/>
      <c r="L1432" s="229"/>
      <c r="M1432" s="230"/>
      <c r="N1432" s="231"/>
      <c r="O1432" s="231"/>
      <c r="P1432" s="231"/>
      <c r="Q1432" s="231"/>
      <c r="R1432" s="231"/>
      <c r="S1432" s="231"/>
      <c r="T1432" s="232"/>
      <c r="U1432" s="13"/>
      <c r="V1432" s="13"/>
      <c r="W1432" s="13"/>
      <c r="X1432" s="13"/>
      <c r="Y1432" s="13"/>
      <c r="Z1432" s="13"/>
      <c r="AA1432" s="13"/>
      <c r="AB1432" s="13"/>
      <c r="AC1432" s="13"/>
      <c r="AD1432" s="13"/>
      <c r="AE1432" s="13"/>
      <c r="AT1432" s="233" t="s">
        <v>142</v>
      </c>
      <c r="AU1432" s="233" t="s">
        <v>81</v>
      </c>
      <c r="AV1432" s="13" t="s">
        <v>77</v>
      </c>
      <c r="AW1432" s="13" t="s">
        <v>33</v>
      </c>
      <c r="AX1432" s="13" t="s">
        <v>72</v>
      </c>
      <c r="AY1432" s="233" t="s">
        <v>132</v>
      </c>
    </row>
    <row r="1433" s="14" customFormat="1">
      <c r="A1433" s="14"/>
      <c r="B1433" s="234"/>
      <c r="C1433" s="235"/>
      <c r="D1433" s="225" t="s">
        <v>142</v>
      </c>
      <c r="E1433" s="236" t="s">
        <v>19</v>
      </c>
      <c r="F1433" s="237" t="s">
        <v>1266</v>
      </c>
      <c r="G1433" s="235"/>
      <c r="H1433" s="238">
        <v>294.73399999999998</v>
      </c>
      <c r="I1433" s="239"/>
      <c r="J1433" s="235"/>
      <c r="K1433" s="235"/>
      <c r="L1433" s="240"/>
      <c r="M1433" s="241"/>
      <c r="N1433" s="242"/>
      <c r="O1433" s="242"/>
      <c r="P1433" s="242"/>
      <c r="Q1433" s="242"/>
      <c r="R1433" s="242"/>
      <c r="S1433" s="242"/>
      <c r="T1433" s="243"/>
      <c r="U1433" s="14"/>
      <c r="V1433" s="14"/>
      <c r="W1433" s="14"/>
      <c r="X1433" s="14"/>
      <c r="Y1433" s="14"/>
      <c r="Z1433" s="14"/>
      <c r="AA1433" s="14"/>
      <c r="AB1433" s="14"/>
      <c r="AC1433" s="14"/>
      <c r="AD1433" s="14"/>
      <c r="AE1433" s="14"/>
      <c r="AT1433" s="244" t="s">
        <v>142</v>
      </c>
      <c r="AU1433" s="244" t="s">
        <v>81</v>
      </c>
      <c r="AV1433" s="14" t="s">
        <v>81</v>
      </c>
      <c r="AW1433" s="14" t="s">
        <v>33</v>
      </c>
      <c r="AX1433" s="14" t="s">
        <v>72</v>
      </c>
      <c r="AY1433" s="244" t="s">
        <v>132</v>
      </c>
    </row>
    <row r="1434" s="13" customFormat="1">
      <c r="A1434" s="13"/>
      <c r="B1434" s="223"/>
      <c r="C1434" s="224"/>
      <c r="D1434" s="225" t="s">
        <v>142</v>
      </c>
      <c r="E1434" s="226" t="s">
        <v>19</v>
      </c>
      <c r="F1434" s="227" t="s">
        <v>1267</v>
      </c>
      <c r="G1434" s="224"/>
      <c r="H1434" s="226" t="s">
        <v>19</v>
      </c>
      <c r="I1434" s="228"/>
      <c r="J1434" s="224"/>
      <c r="K1434" s="224"/>
      <c r="L1434" s="229"/>
      <c r="M1434" s="230"/>
      <c r="N1434" s="231"/>
      <c r="O1434" s="231"/>
      <c r="P1434" s="231"/>
      <c r="Q1434" s="231"/>
      <c r="R1434" s="231"/>
      <c r="S1434" s="231"/>
      <c r="T1434" s="232"/>
      <c r="U1434" s="13"/>
      <c r="V1434" s="13"/>
      <c r="W1434" s="13"/>
      <c r="X1434" s="13"/>
      <c r="Y1434" s="13"/>
      <c r="Z1434" s="13"/>
      <c r="AA1434" s="13"/>
      <c r="AB1434" s="13"/>
      <c r="AC1434" s="13"/>
      <c r="AD1434" s="13"/>
      <c r="AE1434" s="13"/>
      <c r="AT1434" s="233" t="s">
        <v>142</v>
      </c>
      <c r="AU1434" s="233" t="s">
        <v>81</v>
      </c>
      <c r="AV1434" s="13" t="s">
        <v>77</v>
      </c>
      <c r="AW1434" s="13" t="s">
        <v>33</v>
      </c>
      <c r="AX1434" s="13" t="s">
        <v>72</v>
      </c>
      <c r="AY1434" s="233" t="s">
        <v>132</v>
      </c>
    </row>
    <row r="1435" s="14" customFormat="1">
      <c r="A1435" s="14"/>
      <c r="B1435" s="234"/>
      <c r="C1435" s="235"/>
      <c r="D1435" s="225" t="s">
        <v>142</v>
      </c>
      <c r="E1435" s="236" t="s">
        <v>19</v>
      </c>
      <c r="F1435" s="237" t="s">
        <v>251</v>
      </c>
      <c r="G1435" s="235"/>
      <c r="H1435" s="238">
        <v>50</v>
      </c>
      <c r="I1435" s="239"/>
      <c r="J1435" s="235"/>
      <c r="K1435" s="235"/>
      <c r="L1435" s="240"/>
      <c r="M1435" s="241"/>
      <c r="N1435" s="242"/>
      <c r="O1435" s="242"/>
      <c r="P1435" s="242"/>
      <c r="Q1435" s="242"/>
      <c r="R1435" s="242"/>
      <c r="S1435" s="242"/>
      <c r="T1435" s="243"/>
      <c r="U1435" s="14"/>
      <c r="V1435" s="14"/>
      <c r="W1435" s="14"/>
      <c r="X1435" s="14"/>
      <c r="Y1435" s="14"/>
      <c r="Z1435" s="14"/>
      <c r="AA1435" s="14"/>
      <c r="AB1435" s="14"/>
      <c r="AC1435" s="14"/>
      <c r="AD1435" s="14"/>
      <c r="AE1435" s="14"/>
      <c r="AT1435" s="244" t="s">
        <v>142</v>
      </c>
      <c r="AU1435" s="244" t="s">
        <v>81</v>
      </c>
      <c r="AV1435" s="14" t="s">
        <v>81</v>
      </c>
      <c r="AW1435" s="14" t="s">
        <v>33</v>
      </c>
      <c r="AX1435" s="14" t="s">
        <v>72</v>
      </c>
      <c r="AY1435" s="244" t="s">
        <v>132</v>
      </c>
    </row>
    <row r="1436" s="15" customFormat="1">
      <c r="A1436" s="15"/>
      <c r="B1436" s="245"/>
      <c r="C1436" s="246"/>
      <c r="D1436" s="225" t="s">
        <v>142</v>
      </c>
      <c r="E1436" s="247" t="s">
        <v>19</v>
      </c>
      <c r="F1436" s="248" t="s">
        <v>152</v>
      </c>
      <c r="G1436" s="246"/>
      <c r="H1436" s="249">
        <v>344.73399999999998</v>
      </c>
      <c r="I1436" s="250"/>
      <c r="J1436" s="246"/>
      <c r="K1436" s="246"/>
      <c r="L1436" s="251"/>
      <c r="M1436" s="252"/>
      <c r="N1436" s="253"/>
      <c r="O1436" s="253"/>
      <c r="P1436" s="253"/>
      <c r="Q1436" s="253"/>
      <c r="R1436" s="253"/>
      <c r="S1436" s="253"/>
      <c r="T1436" s="254"/>
      <c r="U1436" s="15"/>
      <c r="V1436" s="15"/>
      <c r="W1436" s="15"/>
      <c r="X1436" s="15"/>
      <c r="Y1436" s="15"/>
      <c r="Z1436" s="15"/>
      <c r="AA1436" s="15"/>
      <c r="AB1436" s="15"/>
      <c r="AC1436" s="15"/>
      <c r="AD1436" s="15"/>
      <c r="AE1436" s="15"/>
      <c r="AT1436" s="255" t="s">
        <v>142</v>
      </c>
      <c r="AU1436" s="255" t="s">
        <v>81</v>
      </c>
      <c r="AV1436" s="15" t="s">
        <v>87</v>
      </c>
      <c r="AW1436" s="15" t="s">
        <v>33</v>
      </c>
      <c r="AX1436" s="15" t="s">
        <v>77</v>
      </c>
      <c r="AY1436" s="255" t="s">
        <v>132</v>
      </c>
    </row>
    <row r="1437" s="2" customFormat="1" ht="37.8" customHeight="1">
      <c r="A1437" s="39"/>
      <c r="B1437" s="40"/>
      <c r="C1437" s="205" t="s">
        <v>1268</v>
      </c>
      <c r="D1437" s="205" t="s">
        <v>134</v>
      </c>
      <c r="E1437" s="206" t="s">
        <v>1269</v>
      </c>
      <c r="F1437" s="207" t="s">
        <v>1270</v>
      </c>
      <c r="G1437" s="208" t="s">
        <v>302</v>
      </c>
      <c r="H1437" s="209">
        <v>8.4000000000000004</v>
      </c>
      <c r="I1437" s="210"/>
      <c r="J1437" s="211">
        <f>ROUND(I1437*H1437,2)</f>
        <v>0</v>
      </c>
      <c r="K1437" s="207" t="s">
        <v>138</v>
      </c>
      <c r="L1437" s="45"/>
      <c r="M1437" s="212" t="s">
        <v>19</v>
      </c>
      <c r="N1437" s="213" t="s">
        <v>43</v>
      </c>
      <c r="O1437" s="85"/>
      <c r="P1437" s="214">
        <f>O1437*H1437</f>
        <v>0</v>
      </c>
      <c r="Q1437" s="214">
        <v>0.002</v>
      </c>
      <c r="R1437" s="214">
        <f>Q1437*H1437</f>
        <v>0.016800000000000002</v>
      </c>
      <c r="S1437" s="214">
        <v>0</v>
      </c>
      <c r="T1437" s="215">
        <f>S1437*H1437</f>
        <v>0</v>
      </c>
      <c r="U1437" s="39"/>
      <c r="V1437" s="39"/>
      <c r="W1437" s="39"/>
      <c r="X1437" s="39"/>
      <c r="Y1437" s="39"/>
      <c r="Z1437" s="39"/>
      <c r="AA1437" s="39"/>
      <c r="AB1437" s="39"/>
      <c r="AC1437" s="39"/>
      <c r="AD1437" s="39"/>
      <c r="AE1437" s="39"/>
      <c r="AR1437" s="216" t="s">
        <v>333</v>
      </c>
      <c r="AT1437" s="216" t="s">
        <v>134</v>
      </c>
      <c r="AU1437" s="216" t="s">
        <v>81</v>
      </c>
      <c r="AY1437" s="18" t="s">
        <v>132</v>
      </c>
      <c r="BE1437" s="217">
        <f>IF(N1437="základní",J1437,0)</f>
        <v>0</v>
      </c>
      <c r="BF1437" s="217">
        <f>IF(N1437="snížená",J1437,0)</f>
        <v>0</v>
      </c>
      <c r="BG1437" s="217">
        <f>IF(N1437="zákl. přenesená",J1437,0)</f>
        <v>0</v>
      </c>
      <c r="BH1437" s="217">
        <f>IF(N1437="sníž. přenesená",J1437,0)</f>
        <v>0</v>
      </c>
      <c r="BI1437" s="217">
        <f>IF(N1437="nulová",J1437,0)</f>
        <v>0</v>
      </c>
      <c r="BJ1437" s="18" t="s">
        <v>77</v>
      </c>
      <c r="BK1437" s="217">
        <f>ROUND(I1437*H1437,2)</f>
        <v>0</v>
      </c>
      <c r="BL1437" s="18" t="s">
        <v>333</v>
      </c>
      <c r="BM1437" s="216" t="s">
        <v>1271</v>
      </c>
    </row>
    <row r="1438" s="2" customFormat="1">
      <c r="A1438" s="39"/>
      <c r="B1438" s="40"/>
      <c r="C1438" s="41"/>
      <c r="D1438" s="218" t="s">
        <v>140</v>
      </c>
      <c r="E1438" s="41"/>
      <c r="F1438" s="219" t="s">
        <v>1272</v>
      </c>
      <c r="G1438" s="41"/>
      <c r="H1438" s="41"/>
      <c r="I1438" s="220"/>
      <c r="J1438" s="41"/>
      <c r="K1438" s="41"/>
      <c r="L1438" s="45"/>
      <c r="M1438" s="221"/>
      <c r="N1438" s="222"/>
      <c r="O1438" s="85"/>
      <c r="P1438" s="85"/>
      <c r="Q1438" s="85"/>
      <c r="R1438" s="85"/>
      <c r="S1438" s="85"/>
      <c r="T1438" s="86"/>
      <c r="U1438" s="39"/>
      <c r="V1438" s="39"/>
      <c r="W1438" s="39"/>
      <c r="X1438" s="39"/>
      <c r="Y1438" s="39"/>
      <c r="Z1438" s="39"/>
      <c r="AA1438" s="39"/>
      <c r="AB1438" s="39"/>
      <c r="AC1438" s="39"/>
      <c r="AD1438" s="39"/>
      <c r="AE1438" s="39"/>
      <c r="AT1438" s="18" t="s">
        <v>140</v>
      </c>
      <c r="AU1438" s="18" t="s">
        <v>81</v>
      </c>
    </row>
    <row r="1439" s="13" customFormat="1">
      <c r="A1439" s="13"/>
      <c r="B1439" s="223"/>
      <c r="C1439" s="224"/>
      <c r="D1439" s="225" t="s">
        <v>142</v>
      </c>
      <c r="E1439" s="226" t="s">
        <v>19</v>
      </c>
      <c r="F1439" s="227" t="s">
        <v>1273</v>
      </c>
      <c r="G1439" s="224"/>
      <c r="H1439" s="226" t="s">
        <v>19</v>
      </c>
      <c r="I1439" s="228"/>
      <c r="J1439" s="224"/>
      <c r="K1439" s="224"/>
      <c r="L1439" s="229"/>
      <c r="M1439" s="230"/>
      <c r="N1439" s="231"/>
      <c r="O1439" s="231"/>
      <c r="P1439" s="231"/>
      <c r="Q1439" s="231"/>
      <c r="R1439" s="231"/>
      <c r="S1439" s="231"/>
      <c r="T1439" s="232"/>
      <c r="U1439" s="13"/>
      <c r="V1439" s="13"/>
      <c r="W1439" s="13"/>
      <c r="X1439" s="13"/>
      <c r="Y1439" s="13"/>
      <c r="Z1439" s="13"/>
      <c r="AA1439" s="13"/>
      <c r="AB1439" s="13"/>
      <c r="AC1439" s="13"/>
      <c r="AD1439" s="13"/>
      <c r="AE1439" s="13"/>
      <c r="AT1439" s="233" t="s">
        <v>142</v>
      </c>
      <c r="AU1439" s="233" t="s">
        <v>81</v>
      </c>
      <c r="AV1439" s="13" t="s">
        <v>77</v>
      </c>
      <c r="AW1439" s="13" t="s">
        <v>33</v>
      </c>
      <c r="AX1439" s="13" t="s">
        <v>72</v>
      </c>
      <c r="AY1439" s="233" t="s">
        <v>132</v>
      </c>
    </row>
    <row r="1440" s="14" customFormat="1">
      <c r="A1440" s="14"/>
      <c r="B1440" s="234"/>
      <c r="C1440" s="235"/>
      <c r="D1440" s="225" t="s">
        <v>142</v>
      </c>
      <c r="E1440" s="236" t="s">
        <v>19</v>
      </c>
      <c r="F1440" s="237" t="s">
        <v>1274</v>
      </c>
      <c r="G1440" s="235"/>
      <c r="H1440" s="238">
        <v>8.4000000000000004</v>
      </c>
      <c r="I1440" s="239"/>
      <c r="J1440" s="235"/>
      <c r="K1440" s="235"/>
      <c r="L1440" s="240"/>
      <c r="M1440" s="241"/>
      <c r="N1440" s="242"/>
      <c r="O1440" s="242"/>
      <c r="P1440" s="242"/>
      <c r="Q1440" s="242"/>
      <c r="R1440" s="242"/>
      <c r="S1440" s="242"/>
      <c r="T1440" s="243"/>
      <c r="U1440" s="14"/>
      <c r="V1440" s="14"/>
      <c r="W1440" s="14"/>
      <c r="X1440" s="14"/>
      <c r="Y1440" s="14"/>
      <c r="Z1440" s="14"/>
      <c r="AA1440" s="14"/>
      <c r="AB1440" s="14"/>
      <c r="AC1440" s="14"/>
      <c r="AD1440" s="14"/>
      <c r="AE1440" s="14"/>
      <c r="AT1440" s="244" t="s">
        <v>142</v>
      </c>
      <c r="AU1440" s="244" t="s">
        <v>81</v>
      </c>
      <c r="AV1440" s="14" t="s">
        <v>81</v>
      </c>
      <c r="AW1440" s="14" t="s">
        <v>33</v>
      </c>
      <c r="AX1440" s="14" t="s">
        <v>72</v>
      </c>
      <c r="AY1440" s="244" t="s">
        <v>132</v>
      </c>
    </row>
    <row r="1441" s="15" customFormat="1">
      <c r="A1441" s="15"/>
      <c r="B1441" s="245"/>
      <c r="C1441" s="246"/>
      <c r="D1441" s="225" t="s">
        <v>142</v>
      </c>
      <c r="E1441" s="247" t="s">
        <v>19</v>
      </c>
      <c r="F1441" s="248" t="s">
        <v>152</v>
      </c>
      <c r="G1441" s="246"/>
      <c r="H1441" s="249">
        <v>8.4000000000000004</v>
      </c>
      <c r="I1441" s="250"/>
      <c r="J1441" s="246"/>
      <c r="K1441" s="246"/>
      <c r="L1441" s="251"/>
      <c r="M1441" s="252"/>
      <c r="N1441" s="253"/>
      <c r="O1441" s="253"/>
      <c r="P1441" s="253"/>
      <c r="Q1441" s="253"/>
      <c r="R1441" s="253"/>
      <c r="S1441" s="253"/>
      <c r="T1441" s="254"/>
      <c r="U1441" s="15"/>
      <c r="V1441" s="15"/>
      <c r="W1441" s="15"/>
      <c r="X1441" s="15"/>
      <c r="Y1441" s="15"/>
      <c r="Z1441" s="15"/>
      <c r="AA1441" s="15"/>
      <c r="AB1441" s="15"/>
      <c r="AC1441" s="15"/>
      <c r="AD1441" s="15"/>
      <c r="AE1441" s="15"/>
      <c r="AT1441" s="255" t="s">
        <v>142</v>
      </c>
      <c r="AU1441" s="255" t="s">
        <v>81</v>
      </c>
      <c r="AV1441" s="15" t="s">
        <v>87</v>
      </c>
      <c r="AW1441" s="15" t="s">
        <v>33</v>
      </c>
      <c r="AX1441" s="15" t="s">
        <v>77</v>
      </c>
      <c r="AY1441" s="255" t="s">
        <v>132</v>
      </c>
    </row>
    <row r="1442" s="2" customFormat="1" ht="24.15" customHeight="1">
      <c r="A1442" s="39"/>
      <c r="B1442" s="40"/>
      <c r="C1442" s="205" t="s">
        <v>1275</v>
      </c>
      <c r="D1442" s="205" t="s">
        <v>134</v>
      </c>
      <c r="E1442" s="206" t="s">
        <v>1276</v>
      </c>
      <c r="F1442" s="207" t="s">
        <v>1277</v>
      </c>
      <c r="G1442" s="208" t="s">
        <v>155</v>
      </c>
      <c r="H1442" s="209">
        <v>398.94600000000003</v>
      </c>
      <c r="I1442" s="210"/>
      <c r="J1442" s="211">
        <f>ROUND(I1442*H1442,2)</f>
        <v>0</v>
      </c>
      <c r="K1442" s="207" t="s">
        <v>19</v>
      </c>
      <c r="L1442" s="45"/>
      <c r="M1442" s="212" t="s">
        <v>19</v>
      </c>
      <c r="N1442" s="213" t="s">
        <v>43</v>
      </c>
      <c r="O1442" s="85"/>
      <c r="P1442" s="214">
        <f>O1442*H1442</f>
        <v>0</v>
      </c>
      <c r="Q1442" s="214">
        <v>0</v>
      </c>
      <c r="R1442" s="214">
        <f>Q1442*H1442</f>
        <v>0</v>
      </c>
      <c r="S1442" s="214">
        <v>0</v>
      </c>
      <c r="T1442" s="215">
        <f>S1442*H1442</f>
        <v>0</v>
      </c>
      <c r="U1442" s="39"/>
      <c r="V1442" s="39"/>
      <c r="W1442" s="39"/>
      <c r="X1442" s="39"/>
      <c r="Y1442" s="39"/>
      <c r="Z1442" s="39"/>
      <c r="AA1442" s="39"/>
      <c r="AB1442" s="39"/>
      <c r="AC1442" s="39"/>
      <c r="AD1442" s="39"/>
      <c r="AE1442" s="39"/>
      <c r="AR1442" s="216" t="s">
        <v>333</v>
      </c>
      <c r="AT1442" s="216" t="s">
        <v>134</v>
      </c>
      <c r="AU1442" s="216" t="s">
        <v>81</v>
      </c>
      <c r="AY1442" s="18" t="s">
        <v>132</v>
      </c>
      <c r="BE1442" s="217">
        <f>IF(N1442="základní",J1442,0)</f>
        <v>0</v>
      </c>
      <c r="BF1442" s="217">
        <f>IF(N1442="snížená",J1442,0)</f>
        <v>0</v>
      </c>
      <c r="BG1442" s="217">
        <f>IF(N1442="zákl. přenesená",J1442,0)</f>
        <v>0</v>
      </c>
      <c r="BH1442" s="217">
        <f>IF(N1442="sníž. přenesená",J1442,0)</f>
        <v>0</v>
      </c>
      <c r="BI1442" s="217">
        <f>IF(N1442="nulová",J1442,0)</f>
        <v>0</v>
      </c>
      <c r="BJ1442" s="18" t="s">
        <v>77</v>
      </c>
      <c r="BK1442" s="217">
        <f>ROUND(I1442*H1442,2)</f>
        <v>0</v>
      </c>
      <c r="BL1442" s="18" t="s">
        <v>333</v>
      </c>
      <c r="BM1442" s="216" t="s">
        <v>1278</v>
      </c>
    </row>
    <row r="1443" s="14" customFormat="1">
      <c r="A1443" s="14"/>
      <c r="B1443" s="234"/>
      <c r="C1443" s="235"/>
      <c r="D1443" s="225" t="s">
        <v>142</v>
      </c>
      <c r="E1443" s="236" t="s">
        <v>19</v>
      </c>
      <c r="F1443" s="237" t="s">
        <v>1279</v>
      </c>
      <c r="G1443" s="235"/>
      <c r="H1443" s="238">
        <v>398.94600000000003</v>
      </c>
      <c r="I1443" s="239"/>
      <c r="J1443" s="235"/>
      <c r="K1443" s="235"/>
      <c r="L1443" s="240"/>
      <c r="M1443" s="241"/>
      <c r="N1443" s="242"/>
      <c r="O1443" s="242"/>
      <c r="P1443" s="242"/>
      <c r="Q1443" s="242"/>
      <c r="R1443" s="242"/>
      <c r="S1443" s="242"/>
      <c r="T1443" s="243"/>
      <c r="U1443" s="14"/>
      <c r="V1443" s="14"/>
      <c r="W1443" s="14"/>
      <c r="X1443" s="14"/>
      <c r="Y1443" s="14"/>
      <c r="Z1443" s="14"/>
      <c r="AA1443" s="14"/>
      <c r="AB1443" s="14"/>
      <c r="AC1443" s="14"/>
      <c r="AD1443" s="14"/>
      <c r="AE1443" s="14"/>
      <c r="AT1443" s="244" t="s">
        <v>142</v>
      </c>
      <c r="AU1443" s="244" t="s">
        <v>81</v>
      </c>
      <c r="AV1443" s="14" t="s">
        <v>81</v>
      </c>
      <c r="AW1443" s="14" t="s">
        <v>33</v>
      </c>
      <c r="AX1443" s="14" t="s">
        <v>72</v>
      </c>
      <c r="AY1443" s="244" t="s">
        <v>132</v>
      </c>
    </row>
    <row r="1444" s="15" customFormat="1">
      <c r="A1444" s="15"/>
      <c r="B1444" s="245"/>
      <c r="C1444" s="246"/>
      <c r="D1444" s="225" t="s">
        <v>142</v>
      </c>
      <c r="E1444" s="247" t="s">
        <v>19</v>
      </c>
      <c r="F1444" s="248" t="s">
        <v>152</v>
      </c>
      <c r="G1444" s="246"/>
      <c r="H1444" s="249">
        <v>398.94600000000003</v>
      </c>
      <c r="I1444" s="250"/>
      <c r="J1444" s="246"/>
      <c r="K1444" s="246"/>
      <c r="L1444" s="251"/>
      <c r="M1444" s="252"/>
      <c r="N1444" s="253"/>
      <c r="O1444" s="253"/>
      <c r="P1444" s="253"/>
      <c r="Q1444" s="253"/>
      <c r="R1444" s="253"/>
      <c r="S1444" s="253"/>
      <c r="T1444" s="254"/>
      <c r="U1444" s="15"/>
      <c r="V1444" s="15"/>
      <c r="W1444" s="15"/>
      <c r="X1444" s="15"/>
      <c r="Y1444" s="15"/>
      <c r="Z1444" s="15"/>
      <c r="AA1444" s="15"/>
      <c r="AB1444" s="15"/>
      <c r="AC1444" s="15"/>
      <c r="AD1444" s="15"/>
      <c r="AE1444" s="15"/>
      <c r="AT1444" s="255" t="s">
        <v>142</v>
      </c>
      <c r="AU1444" s="255" t="s">
        <v>81</v>
      </c>
      <c r="AV1444" s="15" t="s">
        <v>87</v>
      </c>
      <c r="AW1444" s="15" t="s">
        <v>33</v>
      </c>
      <c r="AX1444" s="15" t="s">
        <v>77</v>
      </c>
      <c r="AY1444" s="255" t="s">
        <v>132</v>
      </c>
    </row>
    <row r="1445" s="2" customFormat="1" ht="44.25" customHeight="1">
      <c r="A1445" s="39"/>
      <c r="B1445" s="40"/>
      <c r="C1445" s="205" t="s">
        <v>1280</v>
      </c>
      <c r="D1445" s="205" t="s">
        <v>134</v>
      </c>
      <c r="E1445" s="206" t="s">
        <v>1281</v>
      </c>
      <c r="F1445" s="207" t="s">
        <v>1282</v>
      </c>
      <c r="G1445" s="208" t="s">
        <v>590</v>
      </c>
      <c r="H1445" s="277"/>
      <c r="I1445" s="210"/>
      <c r="J1445" s="211">
        <f>ROUND(I1445*H1445,2)</f>
        <v>0</v>
      </c>
      <c r="K1445" s="207" t="s">
        <v>138</v>
      </c>
      <c r="L1445" s="45"/>
      <c r="M1445" s="212" t="s">
        <v>19</v>
      </c>
      <c r="N1445" s="213" t="s">
        <v>43</v>
      </c>
      <c r="O1445" s="85"/>
      <c r="P1445" s="214">
        <f>O1445*H1445</f>
        <v>0</v>
      </c>
      <c r="Q1445" s="214">
        <v>0</v>
      </c>
      <c r="R1445" s="214">
        <f>Q1445*H1445</f>
        <v>0</v>
      </c>
      <c r="S1445" s="214">
        <v>0</v>
      </c>
      <c r="T1445" s="215">
        <f>S1445*H1445</f>
        <v>0</v>
      </c>
      <c r="U1445" s="39"/>
      <c r="V1445" s="39"/>
      <c r="W1445" s="39"/>
      <c r="X1445" s="39"/>
      <c r="Y1445" s="39"/>
      <c r="Z1445" s="39"/>
      <c r="AA1445" s="39"/>
      <c r="AB1445" s="39"/>
      <c r="AC1445" s="39"/>
      <c r="AD1445" s="39"/>
      <c r="AE1445" s="39"/>
      <c r="AR1445" s="216" t="s">
        <v>333</v>
      </c>
      <c r="AT1445" s="216" t="s">
        <v>134</v>
      </c>
      <c r="AU1445" s="216" t="s">
        <v>81</v>
      </c>
      <c r="AY1445" s="18" t="s">
        <v>132</v>
      </c>
      <c r="BE1445" s="217">
        <f>IF(N1445="základní",J1445,0)</f>
        <v>0</v>
      </c>
      <c r="BF1445" s="217">
        <f>IF(N1445="snížená",J1445,0)</f>
        <v>0</v>
      </c>
      <c r="BG1445" s="217">
        <f>IF(N1445="zákl. přenesená",J1445,0)</f>
        <v>0</v>
      </c>
      <c r="BH1445" s="217">
        <f>IF(N1445="sníž. přenesená",J1445,0)</f>
        <v>0</v>
      </c>
      <c r="BI1445" s="217">
        <f>IF(N1445="nulová",J1445,0)</f>
        <v>0</v>
      </c>
      <c r="BJ1445" s="18" t="s">
        <v>77</v>
      </c>
      <c r="BK1445" s="217">
        <f>ROUND(I1445*H1445,2)</f>
        <v>0</v>
      </c>
      <c r="BL1445" s="18" t="s">
        <v>333</v>
      </c>
      <c r="BM1445" s="216" t="s">
        <v>1283</v>
      </c>
    </row>
    <row r="1446" s="2" customFormat="1">
      <c r="A1446" s="39"/>
      <c r="B1446" s="40"/>
      <c r="C1446" s="41"/>
      <c r="D1446" s="218" t="s">
        <v>140</v>
      </c>
      <c r="E1446" s="41"/>
      <c r="F1446" s="219" t="s">
        <v>1284</v>
      </c>
      <c r="G1446" s="41"/>
      <c r="H1446" s="41"/>
      <c r="I1446" s="220"/>
      <c r="J1446" s="41"/>
      <c r="K1446" s="41"/>
      <c r="L1446" s="45"/>
      <c r="M1446" s="221"/>
      <c r="N1446" s="222"/>
      <c r="O1446" s="85"/>
      <c r="P1446" s="85"/>
      <c r="Q1446" s="85"/>
      <c r="R1446" s="85"/>
      <c r="S1446" s="85"/>
      <c r="T1446" s="86"/>
      <c r="U1446" s="39"/>
      <c r="V1446" s="39"/>
      <c r="W1446" s="39"/>
      <c r="X1446" s="39"/>
      <c r="Y1446" s="39"/>
      <c r="Z1446" s="39"/>
      <c r="AA1446" s="39"/>
      <c r="AB1446" s="39"/>
      <c r="AC1446" s="39"/>
      <c r="AD1446" s="39"/>
      <c r="AE1446" s="39"/>
      <c r="AT1446" s="18" t="s">
        <v>140</v>
      </c>
      <c r="AU1446" s="18" t="s">
        <v>81</v>
      </c>
    </row>
    <row r="1447" s="12" customFormat="1" ht="22.8" customHeight="1">
      <c r="A1447" s="12"/>
      <c r="B1447" s="189"/>
      <c r="C1447" s="190"/>
      <c r="D1447" s="191" t="s">
        <v>71</v>
      </c>
      <c r="E1447" s="203" t="s">
        <v>1285</v>
      </c>
      <c r="F1447" s="203" t="s">
        <v>1286</v>
      </c>
      <c r="G1447" s="190"/>
      <c r="H1447" s="190"/>
      <c r="I1447" s="193"/>
      <c r="J1447" s="204">
        <f>BK1447</f>
        <v>0</v>
      </c>
      <c r="K1447" s="190"/>
      <c r="L1447" s="195"/>
      <c r="M1447" s="196"/>
      <c r="N1447" s="197"/>
      <c r="O1447" s="197"/>
      <c r="P1447" s="198">
        <f>SUM(P1448:P1463)</f>
        <v>0</v>
      </c>
      <c r="Q1447" s="197"/>
      <c r="R1447" s="198">
        <f>SUM(R1448:R1463)</f>
        <v>0.0096883200000000003</v>
      </c>
      <c r="S1447" s="197"/>
      <c r="T1447" s="199">
        <f>SUM(T1448:T1463)</f>
        <v>0</v>
      </c>
      <c r="U1447" s="12"/>
      <c r="V1447" s="12"/>
      <c r="W1447" s="12"/>
      <c r="X1447" s="12"/>
      <c r="Y1447" s="12"/>
      <c r="Z1447" s="12"/>
      <c r="AA1447" s="12"/>
      <c r="AB1447" s="12"/>
      <c r="AC1447" s="12"/>
      <c r="AD1447" s="12"/>
      <c r="AE1447" s="12"/>
      <c r="AR1447" s="200" t="s">
        <v>81</v>
      </c>
      <c r="AT1447" s="201" t="s">
        <v>71</v>
      </c>
      <c r="AU1447" s="201" t="s">
        <v>77</v>
      </c>
      <c r="AY1447" s="200" t="s">
        <v>132</v>
      </c>
      <c r="BK1447" s="202">
        <f>SUM(BK1448:BK1463)</f>
        <v>0</v>
      </c>
    </row>
    <row r="1448" s="2" customFormat="1" ht="37.8" customHeight="1">
      <c r="A1448" s="39"/>
      <c r="B1448" s="40"/>
      <c r="C1448" s="205" t="s">
        <v>1287</v>
      </c>
      <c r="D1448" s="205" t="s">
        <v>134</v>
      </c>
      <c r="E1448" s="206" t="s">
        <v>1288</v>
      </c>
      <c r="F1448" s="207" t="s">
        <v>1289</v>
      </c>
      <c r="G1448" s="208" t="s">
        <v>155</v>
      </c>
      <c r="H1448" s="209">
        <v>20.184000000000001</v>
      </c>
      <c r="I1448" s="210"/>
      <c r="J1448" s="211">
        <f>ROUND(I1448*H1448,2)</f>
        <v>0</v>
      </c>
      <c r="K1448" s="207" t="s">
        <v>138</v>
      </c>
      <c r="L1448" s="45"/>
      <c r="M1448" s="212" t="s">
        <v>19</v>
      </c>
      <c r="N1448" s="213" t="s">
        <v>43</v>
      </c>
      <c r="O1448" s="85"/>
      <c r="P1448" s="214">
        <f>O1448*H1448</f>
        <v>0</v>
      </c>
      <c r="Q1448" s="214">
        <v>6.9999999999999994E-05</v>
      </c>
      <c r="R1448" s="214">
        <f>Q1448*H1448</f>
        <v>0.00141288</v>
      </c>
      <c r="S1448" s="214">
        <v>0</v>
      </c>
      <c r="T1448" s="215">
        <f>S1448*H1448</f>
        <v>0</v>
      </c>
      <c r="U1448" s="39"/>
      <c r="V1448" s="39"/>
      <c r="W1448" s="39"/>
      <c r="X1448" s="39"/>
      <c r="Y1448" s="39"/>
      <c r="Z1448" s="39"/>
      <c r="AA1448" s="39"/>
      <c r="AB1448" s="39"/>
      <c r="AC1448" s="39"/>
      <c r="AD1448" s="39"/>
      <c r="AE1448" s="39"/>
      <c r="AR1448" s="216" t="s">
        <v>333</v>
      </c>
      <c r="AT1448" s="216" t="s">
        <v>134</v>
      </c>
      <c r="AU1448" s="216" t="s">
        <v>81</v>
      </c>
      <c r="AY1448" s="18" t="s">
        <v>132</v>
      </c>
      <c r="BE1448" s="217">
        <f>IF(N1448="základní",J1448,0)</f>
        <v>0</v>
      </c>
      <c r="BF1448" s="217">
        <f>IF(N1448="snížená",J1448,0)</f>
        <v>0</v>
      </c>
      <c r="BG1448" s="217">
        <f>IF(N1448="zákl. přenesená",J1448,0)</f>
        <v>0</v>
      </c>
      <c r="BH1448" s="217">
        <f>IF(N1448="sníž. přenesená",J1448,0)</f>
        <v>0</v>
      </c>
      <c r="BI1448" s="217">
        <f>IF(N1448="nulová",J1448,0)</f>
        <v>0</v>
      </c>
      <c r="BJ1448" s="18" t="s">
        <v>77</v>
      </c>
      <c r="BK1448" s="217">
        <f>ROUND(I1448*H1448,2)</f>
        <v>0</v>
      </c>
      <c r="BL1448" s="18" t="s">
        <v>333</v>
      </c>
      <c r="BM1448" s="216" t="s">
        <v>1290</v>
      </c>
    </row>
    <row r="1449" s="2" customFormat="1">
      <c r="A1449" s="39"/>
      <c r="B1449" s="40"/>
      <c r="C1449" s="41"/>
      <c r="D1449" s="218" t="s">
        <v>140</v>
      </c>
      <c r="E1449" s="41"/>
      <c r="F1449" s="219" t="s">
        <v>1291</v>
      </c>
      <c r="G1449" s="41"/>
      <c r="H1449" s="41"/>
      <c r="I1449" s="220"/>
      <c r="J1449" s="41"/>
      <c r="K1449" s="41"/>
      <c r="L1449" s="45"/>
      <c r="M1449" s="221"/>
      <c r="N1449" s="222"/>
      <c r="O1449" s="85"/>
      <c r="P1449" s="85"/>
      <c r="Q1449" s="85"/>
      <c r="R1449" s="85"/>
      <c r="S1449" s="85"/>
      <c r="T1449" s="86"/>
      <c r="U1449" s="39"/>
      <c r="V1449" s="39"/>
      <c r="W1449" s="39"/>
      <c r="X1449" s="39"/>
      <c r="Y1449" s="39"/>
      <c r="Z1449" s="39"/>
      <c r="AA1449" s="39"/>
      <c r="AB1449" s="39"/>
      <c r="AC1449" s="39"/>
      <c r="AD1449" s="39"/>
      <c r="AE1449" s="39"/>
      <c r="AT1449" s="18" t="s">
        <v>140</v>
      </c>
      <c r="AU1449" s="18" t="s">
        <v>81</v>
      </c>
    </row>
    <row r="1450" s="13" customFormat="1">
      <c r="A1450" s="13"/>
      <c r="B1450" s="223"/>
      <c r="C1450" s="224"/>
      <c r="D1450" s="225" t="s">
        <v>142</v>
      </c>
      <c r="E1450" s="226" t="s">
        <v>19</v>
      </c>
      <c r="F1450" s="227" t="s">
        <v>1292</v>
      </c>
      <c r="G1450" s="224"/>
      <c r="H1450" s="226" t="s">
        <v>19</v>
      </c>
      <c r="I1450" s="228"/>
      <c r="J1450" s="224"/>
      <c r="K1450" s="224"/>
      <c r="L1450" s="229"/>
      <c r="M1450" s="230"/>
      <c r="N1450" s="231"/>
      <c r="O1450" s="231"/>
      <c r="P1450" s="231"/>
      <c r="Q1450" s="231"/>
      <c r="R1450" s="231"/>
      <c r="S1450" s="231"/>
      <c r="T1450" s="232"/>
      <c r="U1450" s="13"/>
      <c r="V1450" s="13"/>
      <c r="W1450" s="13"/>
      <c r="X1450" s="13"/>
      <c r="Y1450" s="13"/>
      <c r="Z1450" s="13"/>
      <c r="AA1450" s="13"/>
      <c r="AB1450" s="13"/>
      <c r="AC1450" s="13"/>
      <c r="AD1450" s="13"/>
      <c r="AE1450" s="13"/>
      <c r="AT1450" s="233" t="s">
        <v>142</v>
      </c>
      <c r="AU1450" s="233" t="s">
        <v>81</v>
      </c>
      <c r="AV1450" s="13" t="s">
        <v>77</v>
      </c>
      <c r="AW1450" s="13" t="s">
        <v>33</v>
      </c>
      <c r="AX1450" s="13" t="s">
        <v>72</v>
      </c>
      <c r="AY1450" s="233" t="s">
        <v>132</v>
      </c>
    </row>
    <row r="1451" s="14" customFormat="1">
      <c r="A1451" s="14"/>
      <c r="B1451" s="234"/>
      <c r="C1451" s="235"/>
      <c r="D1451" s="225" t="s">
        <v>142</v>
      </c>
      <c r="E1451" s="236" t="s">
        <v>19</v>
      </c>
      <c r="F1451" s="237" t="s">
        <v>1293</v>
      </c>
      <c r="G1451" s="235"/>
      <c r="H1451" s="238">
        <v>1.8959999999999999</v>
      </c>
      <c r="I1451" s="239"/>
      <c r="J1451" s="235"/>
      <c r="K1451" s="235"/>
      <c r="L1451" s="240"/>
      <c r="M1451" s="241"/>
      <c r="N1451" s="242"/>
      <c r="O1451" s="242"/>
      <c r="P1451" s="242"/>
      <c r="Q1451" s="242"/>
      <c r="R1451" s="242"/>
      <c r="S1451" s="242"/>
      <c r="T1451" s="243"/>
      <c r="U1451" s="14"/>
      <c r="V1451" s="14"/>
      <c r="W1451" s="14"/>
      <c r="X1451" s="14"/>
      <c r="Y1451" s="14"/>
      <c r="Z1451" s="14"/>
      <c r="AA1451" s="14"/>
      <c r="AB1451" s="14"/>
      <c r="AC1451" s="14"/>
      <c r="AD1451" s="14"/>
      <c r="AE1451" s="14"/>
      <c r="AT1451" s="244" t="s">
        <v>142</v>
      </c>
      <c r="AU1451" s="244" t="s">
        <v>81</v>
      </c>
      <c r="AV1451" s="14" t="s">
        <v>81</v>
      </c>
      <c r="AW1451" s="14" t="s">
        <v>33</v>
      </c>
      <c r="AX1451" s="14" t="s">
        <v>72</v>
      </c>
      <c r="AY1451" s="244" t="s">
        <v>132</v>
      </c>
    </row>
    <row r="1452" s="14" customFormat="1">
      <c r="A1452" s="14"/>
      <c r="B1452" s="234"/>
      <c r="C1452" s="235"/>
      <c r="D1452" s="225" t="s">
        <v>142</v>
      </c>
      <c r="E1452" s="236" t="s">
        <v>19</v>
      </c>
      <c r="F1452" s="237" t="s">
        <v>1294</v>
      </c>
      <c r="G1452" s="235"/>
      <c r="H1452" s="238">
        <v>6.7759999999999998</v>
      </c>
      <c r="I1452" s="239"/>
      <c r="J1452" s="235"/>
      <c r="K1452" s="235"/>
      <c r="L1452" s="240"/>
      <c r="M1452" s="241"/>
      <c r="N1452" s="242"/>
      <c r="O1452" s="242"/>
      <c r="P1452" s="242"/>
      <c r="Q1452" s="242"/>
      <c r="R1452" s="242"/>
      <c r="S1452" s="242"/>
      <c r="T1452" s="243"/>
      <c r="U1452" s="14"/>
      <c r="V1452" s="14"/>
      <c r="W1452" s="14"/>
      <c r="X1452" s="14"/>
      <c r="Y1452" s="14"/>
      <c r="Z1452" s="14"/>
      <c r="AA1452" s="14"/>
      <c r="AB1452" s="14"/>
      <c r="AC1452" s="14"/>
      <c r="AD1452" s="14"/>
      <c r="AE1452" s="14"/>
      <c r="AT1452" s="244" t="s">
        <v>142</v>
      </c>
      <c r="AU1452" s="244" t="s">
        <v>81</v>
      </c>
      <c r="AV1452" s="14" t="s">
        <v>81</v>
      </c>
      <c r="AW1452" s="14" t="s">
        <v>33</v>
      </c>
      <c r="AX1452" s="14" t="s">
        <v>72</v>
      </c>
      <c r="AY1452" s="244" t="s">
        <v>132</v>
      </c>
    </row>
    <row r="1453" s="14" customFormat="1">
      <c r="A1453" s="14"/>
      <c r="B1453" s="234"/>
      <c r="C1453" s="235"/>
      <c r="D1453" s="225" t="s">
        <v>142</v>
      </c>
      <c r="E1453" s="236" t="s">
        <v>19</v>
      </c>
      <c r="F1453" s="237" t="s">
        <v>1295</v>
      </c>
      <c r="G1453" s="235"/>
      <c r="H1453" s="238">
        <v>2.7240000000000002</v>
      </c>
      <c r="I1453" s="239"/>
      <c r="J1453" s="235"/>
      <c r="K1453" s="235"/>
      <c r="L1453" s="240"/>
      <c r="M1453" s="241"/>
      <c r="N1453" s="242"/>
      <c r="O1453" s="242"/>
      <c r="P1453" s="242"/>
      <c r="Q1453" s="242"/>
      <c r="R1453" s="242"/>
      <c r="S1453" s="242"/>
      <c r="T1453" s="243"/>
      <c r="U1453" s="14"/>
      <c r="V1453" s="14"/>
      <c r="W1453" s="14"/>
      <c r="X1453" s="14"/>
      <c r="Y1453" s="14"/>
      <c r="Z1453" s="14"/>
      <c r="AA1453" s="14"/>
      <c r="AB1453" s="14"/>
      <c r="AC1453" s="14"/>
      <c r="AD1453" s="14"/>
      <c r="AE1453" s="14"/>
      <c r="AT1453" s="244" t="s">
        <v>142</v>
      </c>
      <c r="AU1453" s="244" t="s">
        <v>81</v>
      </c>
      <c r="AV1453" s="14" t="s">
        <v>81</v>
      </c>
      <c r="AW1453" s="14" t="s">
        <v>33</v>
      </c>
      <c r="AX1453" s="14" t="s">
        <v>72</v>
      </c>
      <c r="AY1453" s="244" t="s">
        <v>132</v>
      </c>
    </row>
    <row r="1454" s="14" customFormat="1">
      <c r="A1454" s="14"/>
      <c r="B1454" s="234"/>
      <c r="C1454" s="235"/>
      <c r="D1454" s="225" t="s">
        <v>142</v>
      </c>
      <c r="E1454" s="236" t="s">
        <v>19</v>
      </c>
      <c r="F1454" s="237" t="s">
        <v>1296</v>
      </c>
      <c r="G1454" s="235"/>
      <c r="H1454" s="238">
        <v>1.0780000000000001</v>
      </c>
      <c r="I1454" s="239"/>
      <c r="J1454" s="235"/>
      <c r="K1454" s="235"/>
      <c r="L1454" s="240"/>
      <c r="M1454" s="241"/>
      <c r="N1454" s="242"/>
      <c r="O1454" s="242"/>
      <c r="P1454" s="242"/>
      <c r="Q1454" s="242"/>
      <c r="R1454" s="242"/>
      <c r="S1454" s="242"/>
      <c r="T1454" s="243"/>
      <c r="U1454" s="14"/>
      <c r="V1454" s="14"/>
      <c r="W1454" s="14"/>
      <c r="X1454" s="14"/>
      <c r="Y1454" s="14"/>
      <c r="Z1454" s="14"/>
      <c r="AA1454" s="14"/>
      <c r="AB1454" s="14"/>
      <c r="AC1454" s="14"/>
      <c r="AD1454" s="14"/>
      <c r="AE1454" s="14"/>
      <c r="AT1454" s="244" t="s">
        <v>142</v>
      </c>
      <c r="AU1454" s="244" t="s">
        <v>81</v>
      </c>
      <c r="AV1454" s="14" t="s">
        <v>81</v>
      </c>
      <c r="AW1454" s="14" t="s">
        <v>33</v>
      </c>
      <c r="AX1454" s="14" t="s">
        <v>72</v>
      </c>
      <c r="AY1454" s="244" t="s">
        <v>132</v>
      </c>
    </row>
    <row r="1455" s="14" customFormat="1">
      <c r="A1455" s="14"/>
      <c r="B1455" s="234"/>
      <c r="C1455" s="235"/>
      <c r="D1455" s="225" t="s">
        <v>142</v>
      </c>
      <c r="E1455" s="236" t="s">
        <v>19</v>
      </c>
      <c r="F1455" s="237" t="s">
        <v>1297</v>
      </c>
      <c r="G1455" s="235"/>
      <c r="H1455" s="238">
        <v>4.3920000000000003</v>
      </c>
      <c r="I1455" s="239"/>
      <c r="J1455" s="235"/>
      <c r="K1455" s="235"/>
      <c r="L1455" s="240"/>
      <c r="M1455" s="241"/>
      <c r="N1455" s="242"/>
      <c r="O1455" s="242"/>
      <c r="P1455" s="242"/>
      <c r="Q1455" s="242"/>
      <c r="R1455" s="242"/>
      <c r="S1455" s="242"/>
      <c r="T1455" s="243"/>
      <c r="U1455" s="14"/>
      <c r="V1455" s="14"/>
      <c r="W1455" s="14"/>
      <c r="X1455" s="14"/>
      <c r="Y1455" s="14"/>
      <c r="Z1455" s="14"/>
      <c r="AA1455" s="14"/>
      <c r="AB1455" s="14"/>
      <c r="AC1455" s="14"/>
      <c r="AD1455" s="14"/>
      <c r="AE1455" s="14"/>
      <c r="AT1455" s="244" t="s">
        <v>142</v>
      </c>
      <c r="AU1455" s="244" t="s">
        <v>81</v>
      </c>
      <c r="AV1455" s="14" t="s">
        <v>81</v>
      </c>
      <c r="AW1455" s="14" t="s">
        <v>33</v>
      </c>
      <c r="AX1455" s="14" t="s">
        <v>72</v>
      </c>
      <c r="AY1455" s="244" t="s">
        <v>132</v>
      </c>
    </row>
    <row r="1456" s="14" customFormat="1">
      <c r="A1456" s="14"/>
      <c r="B1456" s="234"/>
      <c r="C1456" s="235"/>
      <c r="D1456" s="225" t="s">
        <v>142</v>
      </c>
      <c r="E1456" s="236" t="s">
        <v>19</v>
      </c>
      <c r="F1456" s="237" t="s">
        <v>1298</v>
      </c>
      <c r="G1456" s="235"/>
      <c r="H1456" s="238">
        <v>2.2799999999999998</v>
      </c>
      <c r="I1456" s="239"/>
      <c r="J1456" s="235"/>
      <c r="K1456" s="235"/>
      <c r="L1456" s="240"/>
      <c r="M1456" s="241"/>
      <c r="N1456" s="242"/>
      <c r="O1456" s="242"/>
      <c r="P1456" s="242"/>
      <c r="Q1456" s="242"/>
      <c r="R1456" s="242"/>
      <c r="S1456" s="242"/>
      <c r="T1456" s="243"/>
      <c r="U1456" s="14"/>
      <c r="V1456" s="14"/>
      <c r="W1456" s="14"/>
      <c r="X1456" s="14"/>
      <c r="Y1456" s="14"/>
      <c r="Z1456" s="14"/>
      <c r="AA1456" s="14"/>
      <c r="AB1456" s="14"/>
      <c r="AC1456" s="14"/>
      <c r="AD1456" s="14"/>
      <c r="AE1456" s="14"/>
      <c r="AT1456" s="244" t="s">
        <v>142</v>
      </c>
      <c r="AU1456" s="244" t="s">
        <v>81</v>
      </c>
      <c r="AV1456" s="14" t="s">
        <v>81</v>
      </c>
      <c r="AW1456" s="14" t="s">
        <v>33</v>
      </c>
      <c r="AX1456" s="14" t="s">
        <v>72</v>
      </c>
      <c r="AY1456" s="244" t="s">
        <v>132</v>
      </c>
    </row>
    <row r="1457" s="14" customFormat="1">
      <c r="A1457" s="14"/>
      <c r="B1457" s="234"/>
      <c r="C1457" s="235"/>
      <c r="D1457" s="225" t="s">
        <v>142</v>
      </c>
      <c r="E1457" s="236" t="s">
        <v>19</v>
      </c>
      <c r="F1457" s="237" t="s">
        <v>1299</v>
      </c>
      <c r="G1457" s="235"/>
      <c r="H1457" s="238">
        <v>1.038</v>
      </c>
      <c r="I1457" s="239"/>
      <c r="J1457" s="235"/>
      <c r="K1457" s="235"/>
      <c r="L1457" s="240"/>
      <c r="M1457" s="241"/>
      <c r="N1457" s="242"/>
      <c r="O1457" s="242"/>
      <c r="P1457" s="242"/>
      <c r="Q1457" s="242"/>
      <c r="R1457" s="242"/>
      <c r="S1457" s="242"/>
      <c r="T1457" s="243"/>
      <c r="U1457" s="14"/>
      <c r="V1457" s="14"/>
      <c r="W1457" s="14"/>
      <c r="X1457" s="14"/>
      <c r="Y1457" s="14"/>
      <c r="Z1457" s="14"/>
      <c r="AA1457" s="14"/>
      <c r="AB1457" s="14"/>
      <c r="AC1457" s="14"/>
      <c r="AD1457" s="14"/>
      <c r="AE1457" s="14"/>
      <c r="AT1457" s="244" t="s">
        <v>142</v>
      </c>
      <c r="AU1457" s="244" t="s">
        <v>81</v>
      </c>
      <c r="AV1457" s="14" t="s">
        <v>81</v>
      </c>
      <c r="AW1457" s="14" t="s">
        <v>33</v>
      </c>
      <c r="AX1457" s="14" t="s">
        <v>72</v>
      </c>
      <c r="AY1457" s="244" t="s">
        <v>132</v>
      </c>
    </row>
    <row r="1458" s="15" customFormat="1">
      <c r="A1458" s="15"/>
      <c r="B1458" s="245"/>
      <c r="C1458" s="246"/>
      <c r="D1458" s="225" t="s">
        <v>142</v>
      </c>
      <c r="E1458" s="247" t="s">
        <v>19</v>
      </c>
      <c r="F1458" s="248" t="s">
        <v>152</v>
      </c>
      <c r="G1458" s="246"/>
      <c r="H1458" s="249">
        <v>20.184000000000001</v>
      </c>
      <c r="I1458" s="250"/>
      <c r="J1458" s="246"/>
      <c r="K1458" s="246"/>
      <c r="L1458" s="251"/>
      <c r="M1458" s="252"/>
      <c r="N1458" s="253"/>
      <c r="O1458" s="253"/>
      <c r="P1458" s="253"/>
      <c r="Q1458" s="253"/>
      <c r="R1458" s="253"/>
      <c r="S1458" s="253"/>
      <c r="T1458" s="254"/>
      <c r="U1458" s="15"/>
      <c r="V1458" s="15"/>
      <c r="W1458" s="15"/>
      <c r="X1458" s="15"/>
      <c r="Y1458" s="15"/>
      <c r="Z1458" s="15"/>
      <c r="AA1458" s="15"/>
      <c r="AB1458" s="15"/>
      <c r="AC1458" s="15"/>
      <c r="AD1458" s="15"/>
      <c r="AE1458" s="15"/>
      <c r="AT1458" s="255" t="s">
        <v>142</v>
      </c>
      <c r="AU1458" s="255" t="s">
        <v>81</v>
      </c>
      <c r="AV1458" s="15" t="s">
        <v>87</v>
      </c>
      <c r="AW1458" s="15" t="s">
        <v>33</v>
      </c>
      <c r="AX1458" s="15" t="s">
        <v>77</v>
      </c>
      <c r="AY1458" s="255" t="s">
        <v>132</v>
      </c>
    </row>
    <row r="1459" s="2" customFormat="1" ht="24.15" customHeight="1">
      <c r="A1459" s="39"/>
      <c r="B1459" s="40"/>
      <c r="C1459" s="205" t="s">
        <v>1300</v>
      </c>
      <c r="D1459" s="205" t="s">
        <v>134</v>
      </c>
      <c r="E1459" s="206" t="s">
        <v>1301</v>
      </c>
      <c r="F1459" s="207" t="s">
        <v>1302</v>
      </c>
      <c r="G1459" s="208" t="s">
        <v>155</v>
      </c>
      <c r="H1459" s="209">
        <v>20.184000000000001</v>
      </c>
      <c r="I1459" s="210"/>
      <c r="J1459" s="211">
        <f>ROUND(I1459*H1459,2)</f>
        <v>0</v>
      </c>
      <c r="K1459" s="207" t="s">
        <v>19</v>
      </c>
      <c r="L1459" s="45"/>
      <c r="M1459" s="212" t="s">
        <v>19</v>
      </c>
      <c r="N1459" s="213" t="s">
        <v>43</v>
      </c>
      <c r="O1459" s="85"/>
      <c r="P1459" s="214">
        <f>O1459*H1459</f>
        <v>0</v>
      </c>
      <c r="Q1459" s="214">
        <v>0.00017000000000000001</v>
      </c>
      <c r="R1459" s="214">
        <f>Q1459*H1459</f>
        <v>0.0034312800000000005</v>
      </c>
      <c r="S1459" s="214">
        <v>0</v>
      </c>
      <c r="T1459" s="215">
        <f>S1459*H1459</f>
        <v>0</v>
      </c>
      <c r="U1459" s="39"/>
      <c r="V1459" s="39"/>
      <c r="W1459" s="39"/>
      <c r="X1459" s="39"/>
      <c r="Y1459" s="39"/>
      <c r="Z1459" s="39"/>
      <c r="AA1459" s="39"/>
      <c r="AB1459" s="39"/>
      <c r="AC1459" s="39"/>
      <c r="AD1459" s="39"/>
      <c r="AE1459" s="39"/>
      <c r="AR1459" s="216" t="s">
        <v>333</v>
      </c>
      <c r="AT1459" s="216" t="s">
        <v>134</v>
      </c>
      <c r="AU1459" s="216" t="s">
        <v>81</v>
      </c>
      <c r="AY1459" s="18" t="s">
        <v>132</v>
      </c>
      <c r="BE1459" s="217">
        <f>IF(N1459="základní",J1459,0)</f>
        <v>0</v>
      </c>
      <c r="BF1459" s="217">
        <f>IF(N1459="snížená",J1459,0)</f>
        <v>0</v>
      </c>
      <c r="BG1459" s="217">
        <f>IF(N1459="zákl. přenesená",J1459,0)</f>
        <v>0</v>
      </c>
      <c r="BH1459" s="217">
        <f>IF(N1459="sníž. přenesená",J1459,0)</f>
        <v>0</v>
      </c>
      <c r="BI1459" s="217">
        <f>IF(N1459="nulová",J1459,0)</f>
        <v>0</v>
      </c>
      <c r="BJ1459" s="18" t="s">
        <v>77</v>
      </c>
      <c r="BK1459" s="217">
        <f>ROUND(I1459*H1459,2)</f>
        <v>0</v>
      </c>
      <c r="BL1459" s="18" t="s">
        <v>333</v>
      </c>
      <c r="BM1459" s="216" t="s">
        <v>1303</v>
      </c>
    </row>
    <row r="1460" s="2" customFormat="1" ht="24.15" customHeight="1">
      <c r="A1460" s="39"/>
      <c r="B1460" s="40"/>
      <c r="C1460" s="205" t="s">
        <v>1304</v>
      </c>
      <c r="D1460" s="205" t="s">
        <v>134</v>
      </c>
      <c r="E1460" s="206" t="s">
        <v>1305</v>
      </c>
      <c r="F1460" s="207" t="s">
        <v>1306</v>
      </c>
      <c r="G1460" s="208" t="s">
        <v>155</v>
      </c>
      <c r="H1460" s="209">
        <v>20.184000000000001</v>
      </c>
      <c r="I1460" s="210"/>
      <c r="J1460" s="211">
        <f>ROUND(I1460*H1460,2)</f>
        <v>0</v>
      </c>
      <c r="K1460" s="207" t="s">
        <v>138</v>
      </c>
      <c r="L1460" s="45"/>
      <c r="M1460" s="212" t="s">
        <v>19</v>
      </c>
      <c r="N1460" s="213" t="s">
        <v>43</v>
      </c>
      <c r="O1460" s="85"/>
      <c r="P1460" s="214">
        <f>O1460*H1460</f>
        <v>0</v>
      </c>
      <c r="Q1460" s="214">
        <v>0.00012</v>
      </c>
      <c r="R1460" s="214">
        <f>Q1460*H1460</f>
        <v>0.0024220800000000001</v>
      </c>
      <c r="S1460" s="214">
        <v>0</v>
      </c>
      <c r="T1460" s="215">
        <f>S1460*H1460</f>
        <v>0</v>
      </c>
      <c r="U1460" s="39"/>
      <c r="V1460" s="39"/>
      <c r="W1460" s="39"/>
      <c r="X1460" s="39"/>
      <c r="Y1460" s="39"/>
      <c r="Z1460" s="39"/>
      <c r="AA1460" s="39"/>
      <c r="AB1460" s="39"/>
      <c r="AC1460" s="39"/>
      <c r="AD1460" s="39"/>
      <c r="AE1460" s="39"/>
      <c r="AR1460" s="216" t="s">
        <v>333</v>
      </c>
      <c r="AT1460" s="216" t="s">
        <v>134</v>
      </c>
      <c r="AU1460" s="216" t="s">
        <v>81</v>
      </c>
      <c r="AY1460" s="18" t="s">
        <v>132</v>
      </c>
      <c r="BE1460" s="217">
        <f>IF(N1460="základní",J1460,0)</f>
        <v>0</v>
      </c>
      <c r="BF1460" s="217">
        <f>IF(N1460="snížená",J1460,0)</f>
        <v>0</v>
      </c>
      <c r="BG1460" s="217">
        <f>IF(N1460="zákl. přenesená",J1460,0)</f>
        <v>0</v>
      </c>
      <c r="BH1460" s="217">
        <f>IF(N1460="sníž. přenesená",J1460,0)</f>
        <v>0</v>
      </c>
      <c r="BI1460" s="217">
        <f>IF(N1460="nulová",J1460,0)</f>
        <v>0</v>
      </c>
      <c r="BJ1460" s="18" t="s">
        <v>77</v>
      </c>
      <c r="BK1460" s="217">
        <f>ROUND(I1460*H1460,2)</f>
        <v>0</v>
      </c>
      <c r="BL1460" s="18" t="s">
        <v>333</v>
      </c>
      <c r="BM1460" s="216" t="s">
        <v>1307</v>
      </c>
    </row>
    <row r="1461" s="2" customFormat="1">
      <c r="A1461" s="39"/>
      <c r="B1461" s="40"/>
      <c r="C1461" s="41"/>
      <c r="D1461" s="218" t="s">
        <v>140</v>
      </c>
      <c r="E1461" s="41"/>
      <c r="F1461" s="219" t="s">
        <v>1308</v>
      </c>
      <c r="G1461" s="41"/>
      <c r="H1461" s="41"/>
      <c r="I1461" s="220"/>
      <c r="J1461" s="41"/>
      <c r="K1461" s="41"/>
      <c r="L1461" s="45"/>
      <c r="M1461" s="221"/>
      <c r="N1461" s="222"/>
      <c r="O1461" s="85"/>
      <c r="P1461" s="85"/>
      <c r="Q1461" s="85"/>
      <c r="R1461" s="85"/>
      <c r="S1461" s="85"/>
      <c r="T1461" s="86"/>
      <c r="U1461" s="39"/>
      <c r="V1461" s="39"/>
      <c r="W1461" s="39"/>
      <c r="X1461" s="39"/>
      <c r="Y1461" s="39"/>
      <c r="Z1461" s="39"/>
      <c r="AA1461" s="39"/>
      <c r="AB1461" s="39"/>
      <c r="AC1461" s="39"/>
      <c r="AD1461" s="39"/>
      <c r="AE1461" s="39"/>
      <c r="AT1461" s="18" t="s">
        <v>140</v>
      </c>
      <c r="AU1461" s="18" t="s">
        <v>81</v>
      </c>
    </row>
    <row r="1462" s="2" customFormat="1" ht="24.15" customHeight="1">
      <c r="A1462" s="39"/>
      <c r="B1462" s="40"/>
      <c r="C1462" s="205" t="s">
        <v>1309</v>
      </c>
      <c r="D1462" s="205" t="s">
        <v>134</v>
      </c>
      <c r="E1462" s="206" t="s">
        <v>1310</v>
      </c>
      <c r="F1462" s="207" t="s">
        <v>1311</v>
      </c>
      <c r="G1462" s="208" t="s">
        <v>155</v>
      </c>
      <c r="H1462" s="209">
        <v>20.184000000000001</v>
      </c>
      <c r="I1462" s="210"/>
      <c r="J1462" s="211">
        <f>ROUND(I1462*H1462,2)</f>
        <v>0</v>
      </c>
      <c r="K1462" s="207" t="s">
        <v>138</v>
      </c>
      <c r="L1462" s="45"/>
      <c r="M1462" s="212" t="s">
        <v>19</v>
      </c>
      <c r="N1462" s="213" t="s">
        <v>43</v>
      </c>
      <c r="O1462" s="85"/>
      <c r="P1462" s="214">
        <f>O1462*H1462</f>
        <v>0</v>
      </c>
      <c r="Q1462" s="214">
        <v>0.00012</v>
      </c>
      <c r="R1462" s="214">
        <f>Q1462*H1462</f>
        <v>0.0024220800000000001</v>
      </c>
      <c r="S1462" s="214">
        <v>0</v>
      </c>
      <c r="T1462" s="215">
        <f>S1462*H1462</f>
        <v>0</v>
      </c>
      <c r="U1462" s="39"/>
      <c r="V1462" s="39"/>
      <c r="W1462" s="39"/>
      <c r="X1462" s="39"/>
      <c r="Y1462" s="39"/>
      <c r="Z1462" s="39"/>
      <c r="AA1462" s="39"/>
      <c r="AB1462" s="39"/>
      <c r="AC1462" s="39"/>
      <c r="AD1462" s="39"/>
      <c r="AE1462" s="39"/>
      <c r="AR1462" s="216" t="s">
        <v>333</v>
      </c>
      <c r="AT1462" s="216" t="s">
        <v>134</v>
      </c>
      <c r="AU1462" s="216" t="s">
        <v>81</v>
      </c>
      <c r="AY1462" s="18" t="s">
        <v>132</v>
      </c>
      <c r="BE1462" s="217">
        <f>IF(N1462="základní",J1462,0)</f>
        <v>0</v>
      </c>
      <c r="BF1462" s="217">
        <f>IF(N1462="snížená",J1462,0)</f>
        <v>0</v>
      </c>
      <c r="BG1462" s="217">
        <f>IF(N1462="zákl. přenesená",J1462,0)</f>
        <v>0</v>
      </c>
      <c r="BH1462" s="217">
        <f>IF(N1462="sníž. přenesená",J1462,0)</f>
        <v>0</v>
      </c>
      <c r="BI1462" s="217">
        <f>IF(N1462="nulová",J1462,0)</f>
        <v>0</v>
      </c>
      <c r="BJ1462" s="18" t="s">
        <v>77</v>
      </c>
      <c r="BK1462" s="217">
        <f>ROUND(I1462*H1462,2)</f>
        <v>0</v>
      </c>
      <c r="BL1462" s="18" t="s">
        <v>333</v>
      </c>
      <c r="BM1462" s="216" t="s">
        <v>1312</v>
      </c>
    </row>
    <row r="1463" s="2" customFormat="1">
      <c r="A1463" s="39"/>
      <c r="B1463" s="40"/>
      <c r="C1463" s="41"/>
      <c r="D1463" s="218" t="s">
        <v>140</v>
      </c>
      <c r="E1463" s="41"/>
      <c r="F1463" s="219" t="s">
        <v>1313</v>
      </c>
      <c r="G1463" s="41"/>
      <c r="H1463" s="41"/>
      <c r="I1463" s="220"/>
      <c r="J1463" s="41"/>
      <c r="K1463" s="41"/>
      <c r="L1463" s="45"/>
      <c r="M1463" s="221"/>
      <c r="N1463" s="222"/>
      <c r="O1463" s="85"/>
      <c r="P1463" s="85"/>
      <c r="Q1463" s="85"/>
      <c r="R1463" s="85"/>
      <c r="S1463" s="85"/>
      <c r="T1463" s="86"/>
      <c r="U1463" s="39"/>
      <c r="V1463" s="39"/>
      <c r="W1463" s="39"/>
      <c r="X1463" s="39"/>
      <c r="Y1463" s="39"/>
      <c r="Z1463" s="39"/>
      <c r="AA1463" s="39"/>
      <c r="AB1463" s="39"/>
      <c r="AC1463" s="39"/>
      <c r="AD1463" s="39"/>
      <c r="AE1463" s="39"/>
      <c r="AT1463" s="18" t="s">
        <v>140</v>
      </c>
      <c r="AU1463" s="18" t="s">
        <v>81</v>
      </c>
    </row>
    <row r="1464" s="12" customFormat="1" ht="22.8" customHeight="1">
      <c r="A1464" s="12"/>
      <c r="B1464" s="189"/>
      <c r="C1464" s="190"/>
      <c r="D1464" s="191" t="s">
        <v>71</v>
      </c>
      <c r="E1464" s="203" t="s">
        <v>1314</v>
      </c>
      <c r="F1464" s="203" t="s">
        <v>1315</v>
      </c>
      <c r="G1464" s="190"/>
      <c r="H1464" s="190"/>
      <c r="I1464" s="193"/>
      <c r="J1464" s="204">
        <f>BK1464</f>
        <v>0</v>
      </c>
      <c r="K1464" s="190"/>
      <c r="L1464" s="195"/>
      <c r="M1464" s="196"/>
      <c r="N1464" s="197"/>
      <c r="O1464" s="197"/>
      <c r="P1464" s="198">
        <f>SUM(P1465:P1595)</f>
        <v>0</v>
      </c>
      <c r="Q1464" s="197"/>
      <c r="R1464" s="198">
        <f>SUM(R1465:R1595)</f>
        <v>7.6838033400000008</v>
      </c>
      <c r="S1464" s="197"/>
      <c r="T1464" s="199">
        <f>SUM(T1465:T1595)</f>
        <v>1.8251299600000002</v>
      </c>
      <c r="U1464" s="12"/>
      <c r="V1464" s="12"/>
      <c r="W1464" s="12"/>
      <c r="X1464" s="12"/>
      <c r="Y1464" s="12"/>
      <c r="Z1464" s="12"/>
      <c r="AA1464" s="12"/>
      <c r="AB1464" s="12"/>
      <c r="AC1464" s="12"/>
      <c r="AD1464" s="12"/>
      <c r="AE1464" s="12"/>
      <c r="AR1464" s="200" t="s">
        <v>81</v>
      </c>
      <c r="AT1464" s="201" t="s">
        <v>71</v>
      </c>
      <c r="AU1464" s="201" t="s">
        <v>77</v>
      </c>
      <c r="AY1464" s="200" t="s">
        <v>132</v>
      </c>
      <c r="BK1464" s="202">
        <f>SUM(BK1465:BK1595)</f>
        <v>0</v>
      </c>
    </row>
    <row r="1465" s="2" customFormat="1" ht="24.15" customHeight="1">
      <c r="A1465" s="39"/>
      <c r="B1465" s="40"/>
      <c r="C1465" s="205" t="s">
        <v>1316</v>
      </c>
      <c r="D1465" s="205" t="s">
        <v>134</v>
      </c>
      <c r="E1465" s="206" t="s">
        <v>1317</v>
      </c>
      <c r="F1465" s="207" t="s">
        <v>1318</v>
      </c>
      <c r="G1465" s="208" t="s">
        <v>155</v>
      </c>
      <c r="H1465" s="209">
        <v>5887.5159999999996</v>
      </c>
      <c r="I1465" s="210"/>
      <c r="J1465" s="211">
        <f>ROUND(I1465*H1465,2)</f>
        <v>0</v>
      </c>
      <c r="K1465" s="207" t="s">
        <v>19</v>
      </c>
      <c r="L1465" s="45"/>
      <c r="M1465" s="212" t="s">
        <v>19</v>
      </c>
      <c r="N1465" s="213" t="s">
        <v>43</v>
      </c>
      <c r="O1465" s="85"/>
      <c r="P1465" s="214">
        <f>O1465*H1465</f>
        <v>0</v>
      </c>
      <c r="Q1465" s="214">
        <v>0</v>
      </c>
      <c r="R1465" s="214">
        <f>Q1465*H1465</f>
        <v>0</v>
      </c>
      <c r="S1465" s="214">
        <v>0</v>
      </c>
      <c r="T1465" s="215">
        <f>S1465*H1465</f>
        <v>0</v>
      </c>
      <c r="U1465" s="39"/>
      <c r="V1465" s="39"/>
      <c r="W1465" s="39"/>
      <c r="X1465" s="39"/>
      <c r="Y1465" s="39"/>
      <c r="Z1465" s="39"/>
      <c r="AA1465" s="39"/>
      <c r="AB1465" s="39"/>
      <c r="AC1465" s="39"/>
      <c r="AD1465" s="39"/>
      <c r="AE1465" s="39"/>
      <c r="AR1465" s="216" t="s">
        <v>87</v>
      </c>
      <c r="AT1465" s="216" t="s">
        <v>134</v>
      </c>
      <c r="AU1465" s="216" t="s">
        <v>81</v>
      </c>
      <c r="AY1465" s="18" t="s">
        <v>132</v>
      </c>
      <c r="BE1465" s="217">
        <f>IF(N1465="základní",J1465,0)</f>
        <v>0</v>
      </c>
      <c r="BF1465" s="217">
        <f>IF(N1465="snížená",J1465,0)</f>
        <v>0</v>
      </c>
      <c r="BG1465" s="217">
        <f>IF(N1465="zákl. přenesená",J1465,0)</f>
        <v>0</v>
      </c>
      <c r="BH1465" s="217">
        <f>IF(N1465="sníž. přenesená",J1465,0)</f>
        <v>0</v>
      </c>
      <c r="BI1465" s="217">
        <f>IF(N1465="nulová",J1465,0)</f>
        <v>0</v>
      </c>
      <c r="BJ1465" s="18" t="s">
        <v>77</v>
      </c>
      <c r="BK1465" s="217">
        <f>ROUND(I1465*H1465,2)</f>
        <v>0</v>
      </c>
      <c r="BL1465" s="18" t="s">
        <v>87</v>
      </c>
      <c r="BM1465" s="216" t="s">
        <v>1319</v>
      </c>
    </row>
    <row r="1466" s="14" customFormat="1">
      <c r="A1466" s="14"/>
      <c r="B1466" s="234"/>
      <c r="C1466" s="235"/>
      <c r="D1466" s="225" t="s">
        <v>142</v>
      </c>
      <c r="E1466" s="236" t="s">
        <v>19</v>
      </c>
      <c r="F1466" s="237" t="s">
        <v>1320</v>
      </c>
      <c r="G1466" s="235"/>
      <c r="H1466" s="238">
        <v>5887.5159999999996</v>
      </c>
      <c r="I1466" s="239"/>
      <c r="J1466" s="235"/>
      <c r="K1466" s="235"/>
      <c r="L1466" s="240"/>
      <c r="M1466" s="241"/>
      <c r="N1466" s="242"/>
      <c r="O1466" s="242"/>
      <c r="P1466" s="242"/>
      <c r="Q1466" s="242"/>
      <c r="R1466" s="242"/>
      <c r="S1466" s="242"/>
      <c r="T1466" s="243"/>
      <c r="U1466" s="14"/>
      <c r="V1466" s="14"/>
      <c r="W1466" s="14"/>
      <c r="X1466" s="14"/>
      <c r="Y1466" s="14"/>
      <c r="Z1466" s="14"/>
      <c r="AA1466" s="14"/>
      <c r="AB1466" s="14"/>
      <c r="AC1466" s="14"/>
      <c r="AD1466" s="14"/>
      <c r="AE1466" s="14"/>
      <c r="AT1466" s="244" t="s">
        <v>142</v>
      </c>
      <c r="AU1466" s="244" t="s">
        <v>81</v>
      </c>
      <c r="AV1466" s="14" t="s">
        <v>81</v>
      </c>
      <c r="AW1466" s="14" t="s">
        <v>33</v>
      </c>
      <c r="AX1466" s="14" t="s">
        <v>72</v>
      </c>
      <c r="AY1466" s="244" t="s">
        <v>132</v>
      </c>
    </row>
    <row r="1467" s="15" customFormat="1">
      <c r="A1467" s="15"/>
      <c r="B1467" s="245"/>
      <c r="C1467" s="246"/>
      <c r="D1467" s="225" t="s">
        <v>142</v>
      </c>
      <c r="E1467" s="247" t="s">
        <v>19</v>
      </c>
      <c r="F1467" s="248" t="s">
        <v>152</v>
      </c>
      <c r="G1467" s="246"/>
      <c r="H1467" s="249">
        <v>5887.5159999999996</v>
      </c>
      <c r="I1467" s="250"/>
      <c r="J1467" s="246"/>
      <c r="K1467" s="246"/>
      <c r="L1467" s="251"/>
      <c r="M1467" s="252"/>
      <c r="N1467" s="253"/>
      <c r="O1467" s="253"/>
      <c r="P1467" s="253"/>
      <c r="Q1467" s="253"/>
      <c r="R1467" s="253"/>
      <c r="S1467" s="253"/>
      <c r="T1467" s="254"/>
      <c r="U1467" s="15"/>
      <c r="V1467" s="15"/>
      <c r="W1467" s="15"/>
      <c r="X1467" s="15"/>
      <c r="Y1467" s="15"/>
      <c r="Z1467" s="15"/>
      <c r="AA1467" s="15"/>
      <c r="AB1467" s="15"/>
      <c r="AC1467" s="15"/>
      <c r="AD1467" s="15"/>
      <c r="AE1467" s="15"/>
      <c r="AT1467" s="255" t="s">
        <v>142</v>
      </c>
      <c r="AU1467" s="255" t="s">
        <v>81</v>
      </c>
      <c r="AV1467" s="15" t="s">
        <v>87</v>
      </c>
      <c r="AW1467" s="15" t="s">
        <v>33</v>
      </c>
      <c r="AX1467" s="15" t="s">
        <v>77</v>
      </c>
      <c r="AY1467" s="255" t="s">
        <v>132</v>
      </c>
    </row>
    <row r="1468" s="2" customFormat="1" ht="24.15" customHeight="1">
      <c r="A1468" s="39"/>
      <c r="B1468" s="40"/>
      <c r="C1468" s="205" t="s">
        <v>1321</v>
      </c>
      <c r="D1468" s="205" t="s">
        <v>134</v>
      </c>
      <c r="E1468" s="206" t="s">
        <v>1322</v>
      </c>
      <c r="F1468" s="207" t="s">
        <v>1323</v>
      </c>
      <c r="G1468" s="208" t="s">
        <v>155</v>
      </c>
      <c r="H1468" s="209">
        <v>4954.3360000000002</v>
      </c>
      <c r="I1468" s="210"/>
      <c r="J1468" s="211">
        <f>ROUND(I1468*H1468,2)</f>
        <v>0</v>
      </c>
      <c r="K1468" s="207" t="s">
        <v>138</v>
      </c>
      <c r="L1468" s="45"/>
      <c r="M1468" s="212" t="s">
        <v>19</v>
      </c>
      <c r="N1468" s="213" t="s">
        <v>43</v>
      </c>
      <c r="O1468" s="85"/>
      <c r="P1468" s="214">
        <f>O1468*H1468</f>
        <v>0</v>
      </c>
      <c r="Q1468" s="214">
        <v>0</v>
      </c>
      <c r="R1468" s="214">
        <f>Q1468*H1468</f>
        <v>0</v>
      </c>
      <c r="S1468" s="214">
        <v>0</v>
      </c>
      <c r="T1468" s="215">
        <f>S1468*H1468</f>
        <v>0</v>
      </c>
      <c r="U1468" s="39"/>
      <c r="V1468" s="39"/>
      <c r="W1468" s="39"/>
      <c r="X1468" s="39"/>
      <c r="Y1468" s="39"/>
      <c r="Z1468" s="39"/>
      <c r="AA1468" s="39"/>
      <c r="AB1468" s="39"/>
      <c r="AC1468" s="39"/>
      <c r="AD1468" s="39"/>
      <c r="AE1468" s="39"/>
      <c r="AR1468" s="216" t="s">
        <v>333</v>
      </c>
      <c r="AT1468" s="216" t="s">
        <v>134</v>
      </c>
      <c r="AU1468" s="216" t="s">
        <v>81</v>
      </c>
      <c r="AY1468" s="18" t="s">
        <v>132</v>
      </c>
      <c r="BE1468" s="217">
        <f>IF(N1468="základní",J1468,0)</f>
        <v>0</v>
      </c>
      <c r="BF1468" s="217">
        <f>IF(N1468="snížená",J1468,0)</f>
        <v>0</v>
      </c>
      <c r="BG1468" s="217">
        <f>IF(N1468="zákl. přenesená",J1468,0)</f>
        <v>0</v>
      </c>
      <c r="BH1468" s="217">
        <f>IF(N1468="sníž. přenesená",J1468,0)</f>
        <v>0</v>
      </c>
      <c r="BI1468" s="217">
        <f>IF(N1468="nulová",J1468,0)</f>
        <v>0</v>
      </c>
      <c r="BJ1468" s="18" t="s">
        <v>77</v>
      </c>
      <c r="BK1468" s="217">
        <f>ROUND(I1468*H1468,2)</f>
        <v>0</v>
      </c>
      <c r="BL1468" s="18" t="s">
        <v>333</v>
      </c>
      <c r="BM1468" s="216" t="s">
        <v>1324</v>
      </c>
    </row>
    <row r="1469" s="2" customFormat="1">
      <c r="A1469" s="39"/>
      <c r="B1469" s="40"/>
      <c r="C1469" s="41"/>
      <c r="D1469" s="218" t="s">
        <v>140</v>
      </c>
      <c r="E1469" s="41"/>
      <c r="F1469" s="219" t="s">
        <v>1325</v>
      </c>
      <c r="G1469" s="41"/>
      <c r="H1469" s="41"/>
      <c r="I1469" s="220"/>
      <c r="J1469" s="41"/>
      <c r="K1469" s="41"/>
      <c r="L1469" s="45"/>
      <c r="M1469" s="221"/>
      <c r="N1469" s="222"/>
      <c r="O1469" s="85"/>
      <c r="P1469" s="85"/>
      <c r="Q1469" s="85"/>
      <c r="R1469" s="85"/>
      <c r="S1469" s="85"/>
      <c r="T1469" s="86"/>
      <c r="U1469" s="39"/>
      <c r="V1469" s="39"/>
      <c r="W1469" s="39"/>
      <c r="X1469" s="39"/>
      <c r="Y1469" s="39"/>
      <c r="Z1469" s="39"/>
      <c r="AA1469" s="39"/>
      <c r="AB1469" s="39"/>
      <c r="AC1469" s="39"/>
      <c r="AD1469" s="39"/>
      <c r="AE1469" s="39"/>
      <c r="AT1469" s="18" t="s">
        <v>140</v>
      </c>
      <c r="AU1469" s="18" t="s">
        <v>81</v>
      </c>
    </row>
    <row r="1470" s="13" customFormat="1">
      <c r="A1470" s="13"/>
      <c r="B1470" s="223"/>
      <c r="C1470" s="224"/>
      <c r="D1470" s="225" t="s">
        <v>142</v>
      </c>
      <c r="E1470" s="226" t="s">
        <v>19</v>
      </c>
      <c r="F1470" s="227" t="s">
        <v>1326</v>
      </c>
      <c r="G1470" s="224"/>
      <c r="H1470" s="226" t="s">
        <v>19</v>
      </c>
      <c r="I1470" s="228"/>
      <c r="J1470" s="224"/>
      <c r="K1470" s="224"/>
      <c r="L1470" s="229"/>
      <c r="M1470" s="230"/>
      <c r="N1470" s="231"/>
      <c r="O1470" s="231"/>
      <c r="P1470" s="231"/>
      <c r="Q1470" s="231"/>
      <c r="R1470" s="231"/>
      <c r="S1470" s="231"/>
      <c r="T1470" s="232"/>
      <c r="U1470" s="13"/>
      <c r="V1470" s="13"/>
      <c r="W1470" s="13"/>
      <c r="X1470" s="13"/>
      <c r="Y1470" s="13"/>
      <c r="Z1470" s="13"/>
      <c r="AA1470" s="13"/>
      <c r="AB1470" s="13"/>
      <c r="AC1470" s="13"/>
      <c r="AD1470" s="13"/>
      <c r="AE1470" s="13"/>
      <c r="AT1470" s="233" t="s">
        <v>142</v>
      </c>
      <c r="AU1470" s="233" t="s">
        <v>81</v>
      </c>
      <c r="AV1470" s="13" t="s">
        <v>77</v>
      </c>
      <c r="AW1470" s="13" t="s">
        <v>33</v>
      </c>
      <c r="AX1470" s="13" t="s">
        <v>72</v>
      </c>
      <c r="AY1470" s="233" t="s">
        <v>132</v>
      </c>
    </row>
    <row r="1471" s="13" customFormat="1">
      <c r="A1471" s="13"/>
      <c r="B1471" s="223"/>
      <c r="C1471" s="224"/>
      <c r="D1471" s="225" t="s">
        <v>142</v>
      </c>
      <c r="E1471" s="226" t="s">
        <v>19</v>
      </c>
      <c r="F1471" s="227" t="s">
        <v>1327</v>
      </c>
      <c r="G1471" s="224"/>
      <c r="H1471" s="226" t="s">
        <v>19</v>
      </c>
      <c r="I1471" s="228"/>
      <c r="J1471" s="224"/>
      <c r="K1471" s="224"/>
      <c r="L1471" s="229"/>
      <c r="M1471" s="230"/>
      <c r="N1471" s="231"/>
      <c r="O1471" s="231"/>
      <c r="P1471" s="231"/>
      <c r="Q1471" s="231"/>
      <c r="R1471" s="231"/>
      <c r="S1471" s="231"/>
      <c r="T1471" s="232"/>
      <c r="U1471" s="13"/>
      <c r="V1471" s="13"/>
      <c r="W1471" s="13"/>
      <c r="X1471" s="13"/>
      <c r="Y1471" s="13"/>
      <c r="Z1471" s="13"/>
      <c r="AA1471" s="13"/>
      <c r="AB1471" s="13"/>
      <c r="AC1471" s="13"/>
      <c r="AD1471" s="13"/>
      <c r="AE1471" s="13"/>
      <c r="AT1471" s="233" t="s">
        <v>142</v>
      </c>
      <c r="AU1471" s="233" t="s">
        <v>81</v>
      </c>
      <c r="AV1471" s="13" t="s">
        <v>77</v>
      </c>
      <c r="AW1471" s="13" t="s">
        <v>33</v>
      </c>
      <c r="AX1471" s="13" t="s">
        <v>72</v>
      </c>
      <c r="AY1471" s="233" t="s">
        <v>132</v>
      </c>
    </row>
    <row r="1472" s="14" customFormat="1">
      <c r="A1472" s="14"/>
      <c r="B1472" s="234"/>
      <c r="C1472" s="235"/>
      <c r="D1472" s="225" t="s">
        <v>142</v>
      </c>
      <c r="E1472" s="236" t="s">
        <v>19</v>
      </c>
      <c r="F1472" s="237" t="s">
        <v>1328</v>
      </c>
      <c r="G1472" s="235"/>
      <c r="H1472" s="238">
        <v>111.425</v>
      </c>
      <c r="I1472" s="239"/>
      <c r="J1472" s="235"/>
      <c r="K1472" s="235"/>
      <c r="L1472" s="240"/>
      <c r="M1472" s="241"/>
      <c r="N1472" s="242"/>
      <c r="O1472" s="242"/>
      <c r="P1472" s="242"/>
      <c r="Q1472" s="242"/>
      <c r="R1472" s="242"/>
      <c r="S1472" s="242"/>
      <c r="T1472" s="243"/>
      <c r="U1472" s="14"/>
      <c r="V1472" s="14"/>
      <c r="W1472" s="14"/>
      <c r="X1472" s="14"/>
      <c r="Y1472" s="14"/>
      <c r="Z1472" s="14"/>
      <c r="AA1472" s="14"/>
      <c r="AB1472" s="14"/>
      <c r="AC1472" s="14"/>
      <c r="AD1472" s="14"/>
      <c r="AE1472" s="14"/>
      <c r="AT1472" s="244" t="s">
        <v>142</v>
      </c>
      <c r="AU1472" s="244" t="s">
        <v>81</v>
      </c>
      <c r="AV1472" s="14" t="s">
        <v>81</v>
      </c>
      <c r="AW1472" s="14" t="s">
        <v>33</v>
      </c>
      <c r="AX1472" s="14" t="s">
        <v>72</v>
      </c>
      <c r="AY1472" s="244" t="s">
        <v>132</v>
      </c>
    </row>
    <row r="1473" s="14" customFormat="1">
      <c r="A1473" s="14"/>
      <c r="B1473" s="234"/>
      <c r="C1473" s="235"/>
      <c r="D1473" s="225" t="s">
        <v>142</v>
      </c>
      <c r="E1473" s="236" t="s">
        <v>19</v>
      </c>
      <c r="F1473" s="237" t="s">
        <v>1329</v>
      </c>
      <c r="G1473" s="235"/>
      <c r="H1473" s="238">
        <v>300.995</v>
      </c>
      <c r="I1473" s="239"/>
      <c r="J1473" s="235"/>
      <c r="K1473" s="235"/>
      <c r="L1473" s="240"/>
      <c r="M1473" s="241"/>
      <c r="N1473" s="242"/>
      <c r="O1473" s="242"/>
      <c r="P1473" s="242"/>
      <c r="Q1473" s="242"/>
      <c r="R1473" s="242"/>
      <c r="S1473" s="242"/>
      <c r="T1473" s="243"/>
      <c r="U1473" s="14"/>
      <c r="V1473" s="14"/>
      <c r="W1473" s="14"/>
      <c r="X1473" s="14"/>
      <c r="Y1473" s="14"/>
      <c r="Z1473" s="14"/>
      <c r="AA1473" s="14"/>
      <c r="AB1473" s="14"/>
      <c r="AC1473" s="14"/>
      <c r="AD1473" s="14"/>
      <c r="AE1473" s="14"/>
      <c r="AT1473" s="244" t="s">
        <v>142</v>
      </c>
      <c r="AU1473" s="244" t="s">
        <v>81</v>
      </c>
      <c r="AV1473" s="14" t="s">
        <v>81</v>
      </c>
      <c r="AW1473" s="14" t="s">
        <v>33</v>
      </c>
      <c r="AX1473" s="14" t="s">
        <v>72</v>
      </c>
      <c r="AY1473" s="244" t="s">
        <v>132</v>
      </c>
    </row>
    <row r="1474" s="13" customFormat="1">
      <c r="A1474" s="13"/>
      <c r="B1474" s="223"/>
      <c r="C1474" s="224"/>
      <c r="D1474" s="225" t="s">
        <v>142</v>
      </c>
      <c r="E1474" s="226" t="s">
        <v>19</v>
      </c>
      <c r="F1474" s="227" t="s">
        <v>1330</v>
      </c>
      <c r="G1474" s="224"/>
      <c r="H1474" s="226" t="s">
        <v>19</v>
      </c>
      <c r="I1474" s="228"/>
      <c r="J1474" s="224"/>
      <c r="K1474" s="224"/>
      <c r="L1474" s="229"/>
      <c r="M1474" s="230"/>
      <c r="N1474" s="231"/>
      <c r="O1474" s="231"/>
      <c r="P1474" s="231"/>
      <c r="Q1474" s="231"/>
      <c r="R1474" s="231"/>
      <c r="S1474" s="231"/>
      <c r="T1474" s="232"/>
      <c r="U1474" s="13"/>
      <c r="V1474" s="13"/>
      <c r="W1474" s="13"/>
      <c r="X1474" s="13"/>
      <c r="Y1474" s="13"/>
      <c r="Z1474" s="13"/>
      <c r="AA1474" s="13"/>
      <c r="AB1474" s="13"/>
      <c r="AC1474" s="13"/>
      <c r="AD1474" s="13"/>
      <c r="AE1474" s="13"/>
      <c r="AT1474" s="233" t="s">
        <v>142</v>
      </c>
      <c r="AU1474" s="233" t="s">
        <v>81</v>
      </c>
      <c r="AV1474" s="13" t="s">
        <v>77</v>
      </c>
      <c r="AW1474" s="13" t="s">
        <v>33</v>
      </c>
      <c r="AX1474" s="13" t="s">
        <v>72</v>
      </c>
      <c r="AY1474" s="233" t="s">
        <v>132</v>
      </c>
    </row>
    <row r="1475" s="14" customFormat="1">
      <c r="A1475" s="14"/>
      <c r="B1475" s="234"/>
      <c r="C1475" s="235"/>
      <c r="D1475" s="225" t="s">
        <v>142</v>
      </c>
      <c r="E1475" s="236" t="s">
        <v>19</v>
      </c>
      <c r="F1475" s="237" t="s">
        <v>1331</v>
      </c>
      <c r="G1475" s="235"/>
      <c r="H1475" s="238">
        <v>90.459999999999994</v>
      </c>
      <c r="I1475" s="239"/>
      <c r="J1475" s="235"/>
      <c r="K1475" s="235"/>
      <c r="L1475" s="240"/>
      <c r="M1475" s="241"/>
      <c r="N1475" s="242"/>
      <c r="O1475" s="242"/>
      <c r="P1475" s="242"/>
      <c r="Q1475" s="242"/>
      <c r="R1475" s="242"/>
      <c r="S1475" s="242"/>
      <c r="T1475" s="243"/>
      <c r="U1475" s="14"/>
      <c r="V1475" s="14"/>
      <c r="W1475" s="14"/>
      <c r="X1475" s="14"/>
      <c r="Y1475" s="14"/>
      <c r="Z1475" s="14"/>
      <c r="AA1475" s="14"/>
      <c r="AB1475" s="14"/>
      <c r="AC1475" s="14"/>
      <c r="AD1475" s="14"/>
      <c r="AE1475" s="14"/>
      <c r="AT1475" s="244" t="s">
        <v>142</v>
      </c>
      <c r="AU1475" s="244" t="s">
        <v>81</v>
      </c>
      <c r="AV1475" s="14" t="s">
        <v>81</v>
      </c>
      <c r="AW1475" s="14" t="s">
        <v>33</v>
      </c>
      <c r="AX1475" s="14" t="s">
        <v>72</v>
      </c>
      <c r="AY1475" s="244" t="s">
        <v>132</v>
      </c>
    </row>
    <row r="1476" s="14" customFormat="1">
      <c r="A1476" s="14"/>
      <c r="B1476" s="234"/>
      <c r="C1476" s="235"/>
      <c r="D1476" s="225" t="s">
        <v>142</v>
      </c>
      <c r="E1476" s="236" t="s">
        <v>19</v>
      </c>
      <c r="F1476" s="237" t="s">
        <v>1332</v>
      </c>
      <c r="G1476" s="235"/>
      <c r="H1476" s="238">
        <v>62.643000000000001</v>
      </c>
      <c r="I1476" s="239"/>
      <c r="J1476" s="235"/>
      <c r="K1476" s="235"/>
      <c r="L1476" s="240"/>
      <c r="M1476" s="241"/>
      <c r="N1476" s="242"/>
      <c r="O1476" s="242"/>
      <c r="P1476" s="242"/>
      <c r="Q1476" s="242"/>
      <c r="R1476" s="242"/>
      <c r="S1476" s="242"/>
      <c r="T1476" s="243"/>
      <c r="U1476" s="14"/>
      <c r="V1476" s="14"/>
      <c r="W1476" s="14"/>
      <c r="X1476" s="14"/>
      <c r="Y1476" s="14"/>
      <c r="Z1476" s="14"/>
      <c r="AA1476" s="14"/>
      <c r="AB1476" s="14"/>
      <c r="AC1476" s="14"/>
      <c r="AD1476" s="14"/>
      <c r="AE1476" s="14"/>
      <c r="AT1476" s="244" t="s">
        <v>142</v>
      </c>
      <c r="AU1476" s="244" t="s">
        <v>81</v>
      </c>
      <c r="AV1476" s="14" t="s">
        <v>81</v>
      </c>
      <c r="AW1476" s="14" t="s">
        <v>33</v>
      </c>
      <c r="AX1476" s="14" t="s">
        <v>72</v>
      </c>
      <c r="AY1476" s="244" t="s">
        <v>132</v>
      </c>
    </row>
    <row r="1477" s="13" customFormat="1">
      <c r="A1477" s="13"/>
      <c r="B1477" s="223"/>
      <c r="C1477" s="224"/>
      <c r="D1477" s="225" t="s">
        <v>142</v>
      </c>
      <c r="E1477" s="226" t="s">
        <v>19</v>
      </c>
      <c r="F1477" s="227" t="s">
        <v>1333</v>
      </c>
      <c r="G1477" s="224"/>
      <c r="H1477" s="226" t="s">
        <v>19</v>
      </c>
      <c r="I1477" s="228"/>
      <c r="J1477" s="224"/>
      <c r="K1477" s="224"/>
      <c r="L1477" s="229"/>
      <c r="M1477" s="230"/>
      <c r="N1477" s="231"/>
      <c r="O1477" s="231"/>
      <c r="P1477" s="231"/>
      <c r="Q1477" s="231"/>
      <c r="R1477" s="231"/>
      <c r="S1477" s="231"/>
      <c r="T1477" s="232"/>
      <c r="U1477" s="13"/>
      <c r="V1477" s="13"/>
      <c r="W1477" s="13"/>
      <c r="X1477" s="13"/>
      <c r="Y1477" s="13"/>
      <c r="Z1477" s="13"/>
      <c r="AA1477" s="13"/>
      <c r="AB1477" s="13"/>
      <c r="AC1477" s="13"/>
      <c r="AD1477" s="13"/>
      <c r="AE1477" s="13"/>
      <c r="AT1477" s="233" t="s">
        <v>142</v>
      </c>
      <c r="AU1477" s="233" t="s">
        <v>81</v>
      </c>
      <c r="AV1477" s="13" t="s">
        <v>77</v>
      </c>
      <c r="AW1477" s="13" t="s">
        <v>33</v>
      </c>
      <c r="AX1477" s="13" t="s">
        <v>72</v>
      </c>
      <c r="AY1477" s="233" t="s">
        <v>132</v>
      </c>
    </row>
    <row r="1478" s="14" customFormat="1">
      <c r="A1478" s="14"/>
      <c r="B1478" s="234"/>
      <c r="C1478" s="235"/>
      <c r="D1478" s="225" t="s">
        <v>142</v>
      </c>
      <c r="E1478" s="236" t="s">
        <v>19</v>
      </c>
      <c r="F1478" s="237" t="s">
        <v>1334</v>
      </c>
      <c r="G1478" s="235"/>
      <c r="H1478" s="238">
        <v>1.8</v>
      </c>
      <c r="I1478" s="239"/>
      <c r="J1478" s="235"/>
      <c r="K1478" s="235"/>
      <c r="L1478" s="240"/>
      <c r="M1478" s="241"/>
      <c r="N1478" s="242"/>
      <c r="O1478" s="242"/>
      <c r="P1478" s="242"/>
      <c r="Q1478" s="242"/>
      <c r="R1478" s="242"/>
      <c r="S1478" s="242"/>
      <c r="T1478" s="243"/>
      <c r="U1478" s="14"/>
      <c r="V1478" s="14"/>
      <c r="W1478" s="14"/>
      <c r="X1478" s="14"/>
      <c r="Y1478" s="14"/>
      <c r="Z1478" s="14"/>
      <c r="AA1478" s="14"/>
      <c r="AB1478" s="14"/>
      <c r="AC1478" s="14"/>
      <c r="AD1478" s="14"/>
      <c r="AE1478" s="14"/>
      <c r="AT1478" s="244" t="s">
        <v>142</v>
      </c>
      <c r="AU1478" s="244" t="s">
        <v>81</v>
      </c>
      <c r="AV1478" s="14" t="s">
        <v>81</v>
      </c>
      <c r="AW1478" s="14" t="s">
        <v>33</v>
      </c>
      <c r="AX1478" s="14" t="s">
        <v>72</v>
      </c>
      <c r="AY1478" s="244" t="s">
        <v>132</v>
      </c>
    </row>
    <row r="1479" s="14" customFormat="1">
      <c r="A1479" s="14"/>
      <c r="B1479" s="234"/>
      <c r="C1479" s="235"/>
      <c r="D1479" s="225" t="s">
        <v>142</v>
      </c>
      <c r="E1479" s="236" t="s">
        <v>19</v>
      </c>
      <c r="F1479" s="237" t="s">
        <v>1335</v>
      </c>
      <c r="G1479" s="235"/>
      <c r="H1479" s="238">
        <v>12.69</v>
      </c>
      <c r="I1479" s="239"/>
      <c r="J1479" s="235"/>
      <c r="K1479" s="235"/>
      <c r="L1479" s="240"/>
      <c r="M1479" s="241"/>
      <c r="N1479" s="242"/>
      <c r="O1479" s="242"/>
      <c r="P1479" s="242"/>
      <c r="Q1479" s="242"/>
      <c r="R1479" s="242"/>
      <c r="S1479" s="242"/>
      <c r="T1479" s="243"/>
      <c r="U1479" s="14"/>
      <c r="V1479" s="14"/>
      <c r="W1479" s="14"/>
      <c r="X1479" s="14"/>
      <c r="Y1479" s="14"/>
      <c r="Z1479" s="14"/>
      <c r="AA1479" s="14"/>
      <c r="AB1479" s="14"/>
      <c r="AC1479" s="14"/>
      <c r="AD1479" s="14"/>
      <c r="AE1479" s="14"/>
      <c r="AT1479" s="244" t="s">
        <v>142</v>
      </c>
      <c r="AU1479" s="244" t="s">
        <v>81</v>
      </c>
      <c r="AV1479" s="14" t="s">
        <v>81</v>
      </c>
      <c r="AW1479" s="14" t="s">
        <v>33</v>
      </c>
      <c r="AX1479" s="14" t="s">
        <v>72</v>
      </c>
      <c r="AY1479" s="244" t="s">
        <v>132</v>
      </c>
    </row>
    <row r="1480" s="13" customFormat="1">
      <c r="A1480" s="13"/>
      <c r="B1480" s="223"/>
      <c r="C1480" s="224"/>
      <c r="D1480" s="225" t="s">
        <v>142</v>
      </c>
      <c r="E1480" s="226" t="s">
        <v>19</v>
      </c>
      <c r="F1480" s="227" t="s">
        <v>1336</v>
      </c>
      <c r="G1480" s="224"/>
      <c r="H1480" s="226" t="s">
        <v>19</v>
      </c>
      <c r="I1480" s="228"/>
      <c r="J1480" s="224"/>
      <c r="K1480" s="224"/>
      <c r="L1480" s="229"/>
      <c r="M1480" s="230"/>
      <c r="N1480" s="231"/>
      <c r="O1480" s="231"/>
      <c r="P1480" s="231"/>
      <c r="Q1480" s="231"/>
      <c r="R1480" s="231"/>
      <c r="S1480" s="231"/>
      <c r="T1480" s="232"/>
      <c r="U1480" s="13"/>
      <c r="V1480" s="13"/>
      <c r="W1480" s="13"/>
      <c r="X1480" s="13"/>
      <c r="Y1480" s="13"/>
      <c r="Z1480" s="13"/>
      <c r="AA1480" s="13"/>
      <c r="AB1480" s="13"/>
      <c r="AC1480" s="13"/>
      <c r="AD1480" s="13"/>
      <c r="AE1480" s="13"/>
      <c r="AT1480" s="233" t="s">
        <v>142</v>
      </c>
      <c r="AU1480" s="233" t="s">
        <v>81</v>
      </c>
      <c r="AV1480" s="13" t="s">
        <v>77</v>
      </c>
      <c r="AW1480" s="13" t="s">
        <v>33</v>
      </c>
      <c r="AX1480" s="13" t="s">
        <v>72</v>
      </c>
      <c r="AY1480" s="233" t="s">
        <v>132</v>
      </c>
    </row>
    <row r="1481" s="14" customFormat="1">
      <c r="A1481" s="14"/>
      <c r="B1481" s="234"/>
      <c r="C1481" s="235"/>
      <c r="D1481" s="225" t="s">
        <v>142</v>
      </c>
      <c r="E1481" s="236" t="s">
        <v>19</v>
      </c>
      <c r="F1481" s="237" t="s">
        <v>1337</v>
      </c>
      <c r="G1481" s="235"/>
      <c r="H1481" s="238">
        <v>117.39</v>
      </c>
      <c r="I1481" s="239"/>
      <c r="J1481" s="235"/>
      <c r="K1481" s="235"/>
      <c r="L1481" s="240"/>
      <c r="M1481" s="241"/>
      <c r="N1481" s="242"/>
      <c r="O1481" s="242"/>
      <c r="P1481" s="242"/>
      <c r="Q1481" s="242"/>
      <c r="R1481" s="242"/>
      <c r="S1481" s="242"/>
      <c r="T1481" s="243"/>
      <c r="U1481" s="14"/>
      <c r="V1481" s="14"/>
      <c r="W1481" s="14"/>
      <c r="X1481" s="14"/>
      <c r="Y1481" s="14"/>
      <c r="Z1481" s="14"/>
      <c r="AA1481" s="14"/>
      <c r="AB1481" s="14"/>
      <c r="AC1481" s="14"/>
      <c r="AD1481" s="14"/>
      <c r="AE1481" s="14"/>
      <c r="AT1481" s="244" t="s">
        <v>142</v>
      </c>
      <c r="AU1481" s="244" t="s">
        <v>81</v>
      </c>
      <c r="AV1481" s="14" t="s">
        <v>81</v>
      </c>
      <c r="AW1481" s="14" t="s">
        <v>33</v>
      </c>
      <c r="AX1481" s="14" t="s">
        <v>72</v>
      </c>
      <c r="AY1481" s="244" t="s">
        <v>132</v>
      </c>
    </row>
    <row r="1482" s="14" customFormat="1">
      <c r="A1482" s="14"/>
      <c r="B1482" s="234"/>
      <c r="C1482" s="235"/>
      <c r="D1482" s="225" t="s">
        <v>142</v>
      </c>
      <c r="E1482" s="236" t="s">
        <v>19</v>
      </c>
      <c r="F1482" s="237" t="s">
        <v>1338</v>
      </c>
      <c r="G1482" s="235"/>
      <c r="H1482" s="238">
        <v>196.005</v>
      </c>
      <c r="I1482" s="239"/>
      <c r="J1482" s="235"/>
      <c r="K1482" s="235"/>
      <c r="L1482" s="240"/>
      <c r="M1482" s="241"/>
      <c r="N1482" s="242"/>
      <c r="O1482" s="242"/>
      <c r="P1482" s="242"/>
      <c r="Q1482" s="242"/>
      <c r="R1482" s="242"/>
      <c r="S1482" s="242"/>
      <c r="T1482" s="243"/>
      <c r="U1482" s="14"/>
      <c r="V1482" s="14"/>
      <c r="W1482" s="14"/>
      <c r="X1482" s="14"/>
      <c r="Y1482" s="14"/>
      <c r="Z1482" s="14"/>
      <c r="AA1482" s="14"/>
      <c r="AB1482" s="14"/>
      <c r="AC1482" s="14"/>
      <c r="AD1482" s="14"/>
      <c r="AE1482" s="14"/>
      <c r="AT1482" s="244" t="s">
        <v>142</v>
      </c>
      <c r="AU1482" s="244" t="s">
        <v>81</v>
      </c>
      <c r="AV1482" s="14" t="s">
        <v>81</v>
      </c>
      <c r="AW1482" s="14" t="s">
        <v>33</v>
      </c>
      <c r="AX1482" s="14" t="s">
        <v>72</v>
      </c>
      <c r="AY1482" s="244" t="s">
        <v>132</v>
      </c>
    </row>
    <row r="1483" s="13" customFormat="1">
      <c r="A1483" s="13"/>
      <c r="B1483" s="223"/>
      <c r="C1483" s="224"/>
      <c r="D1483" s="225" t="s">
        <v>142</v>
      </c>
      <c r="E1483" s="226" t="s">
        <v>19</v>
      </c>
      <c r="F1483" s="227" t="s">
        <v>1339</v>
      </c>
      <c r="G1483" s="224"/>
      <c r="H1483" s="226" t="s">
        <v>19</v>
      </c>
      <c r="I1483" s="228"/>
      <c r="J1483" s="224"/>
      <c r="K1483" s="224"/>
      <c r="L1483" s="229"/>
      <c r="M1483" s="230"/>
      <c r="N1483" s="231"/>
      <c r="O1483" s="231"/>
      <c r="P1483" s="231"/>
      <c r="Q1483" s="231"/>
      <c r="R1483" s="231"/>
      <c r="S1483" s="231"/>
      <c r="T1483" s="232"/>
      <c r="U1483" s="13"/>
      <c r="V1483" s="13"/>
      <c r="W1483" s="13"/>
      <c r="X1483" s="13"/>
      <c r="Y1483" s="13"/>
      <c r="Z1483" s="13"/>
      <c r="AA1483" s="13"/>
      <c r="AB1483" s="13"/>
      <c r="AC1483" s="13"/>
      <c r="AD1483" s="13"/>
      <c r="AE1483" s="13"/>
      <c r="AT1483" s="233" t="s">
        <v>142</v>
      </c>
      <c r="AU1483" s="233" t="s">
        <v>81</v>
      </c>
      <c r="AV1483" s="13" t="s">
        <v>77</v>
      </c>
      <c r="AW1483" s="13" t="s">
        <v>33</v>
      </c>
      <c r="AX1483" s="13" t="s">
        <v>72</v>
      </c>
      <c r="AY1483" s="233" t="s">
        <v>132</v>
      </c>
    </row>
    <row r="1484" s="14" customFormat="1">
      <c r="A1484" s="14"/>
      <c r="B1484" s="234"/>
      <c r="C1484" s="235"/>
      <c r="D1484" s="225" t="s">
        <v>142</v>
      </c>
      <c r="E1484" s="236" t="s">
        <v>19</v>
      </c>
      <c r="F1484" s="237" t="s">
        <v>1340</v>
      </c>
      <c r="G1484" s="235"/>
      <c r="H1484" s="238">
        <v>2.8599999999999999</v>
      </c>
      <c r="I1484" s="239"/>
      <c r="J1484" s="235"/>
      <c r="K1484" s="235"/>
      <c r="L1484" s="240"/>
      <c r="M1484" s="241"/>
      <c r="N1484" s="242"/>
      <c r="O1484" s="242"/>
      <c r="P1484" s="242"/>
      <c r="Q1484" s="242"/>
      <c r="R1484" s="242"/>
      <c r="S1484" s="242"/>
      <c r="T1484" s="243"/>
      <c r="U1484" s="14"/>
      <c r="V1484" s="14"/>
      <c r="W1484" s="14"/>
      <c r="X1484" s="14"/>
      <c r="Y1484" s="14"/>
      <c r="Z1484" s="14"/>
      <c r="AA1484" s="14"/>
      <c r="AB1484" s="14"/>
      <c r="AC1484" s="14"/>
      <c r="AD1484" s="14"/>
      <c r="AE1484" s="14"/>
      <c r="AT1484" s="244" t="s">
        <v>142</v>
      </c>
      <c r="AU1484" s="244" t="s">
        <v>81</v>
      </c>
      <c r="AV1484" s="14" t="s">
        <v>81</v>
      </c>
      <c r="AW1484" s="14" t="s">
        <v>33</v>
      </c>
      <c r="AX1484" s="14" t="s">
        <v>72</v>
      </c>
      <c r="AY1484" s="244" t="s">
        <v>132</v>
      </c>
    </row>
    <row r="1485" s="14" customFormat="1">
      <c r="A1485" s="14"/>
      <c r="B1485" s="234"/>
      <c r="C1485" s="235"/>
      <c r="D1485" s="225" t="s">
        <v>142</v>
      </c>
      <c r="E1485" s="236" t="s">
        <v>19</v>
      </c>
      <c r="F1485" s="237" t="s">
        <v>1341</v>
      </c>
      <c r="G1485" s="235"/>
      <c r="H1485" s="238">
        <v>29.645</v>
      </c>
      <c r="I1485" s="239"/>
      <c r="J1485" s="235"/>
      <c r="K1485" s="235"/>
      <c r="L1485" s="240"/>
      <c r="M1485" s="241"/>
      <c r="N1485" s="242"/>
      <c r="O1485" s="242"/>
      <c r="P1485" s="242"/>
      <c r="Q1485" s="242"/>
      <c r="R1485" s="242"/>
      <c r="S1485" s="242"/>
      <c r="T1485" s="243"/>
      <c r="U1485" s="14"/>
      <c r="V1485" s="14"/>
      <c r="W1485" s="14"/>
      <c r="X1485" s="14"/>
      <c r="Y1485" s="14"/>
      <c r="Z1485" s="14"/>
      <c r="AA1485" s="14"/>
      <c r="AB1485" s="14"/>
      <c r="AC1485" s="14"/>
      <c r="AD1485" s="14"/>
      <c r="AE1485" s="14"/>
      <c r="AT1485" s="244" t="s">
        <v>142</v>
      </c>
      <c r="AU1485" s="244" t="s">
        <v>81</v>
      </c>
      <c r="AV1485" s="14" t="s">
        <v>81</v>
      </c>
      <c r="AW1485" s="14" t="s">
        <v>33</v>
      </c>
      <c r="AX1485" s="14" t="s">
        <v>72</v>
      </c>
      <c r="AY1485" s="244" t="s">
        <v>132</v>
      </c>
    </row>
    <row r="1486" s="13" customFormat="1">
      <c r="A1486" s="13"/>
      <c r="B1486" s="223"/>
      <c r="C1486" s="224"/>
      <c r="D1486" s="225" t="s">
        <v>142</v>
      </c>
      <c r="E1486" s="226" t="s">
        <v>19</v>
      </c>
      <c r="F1486" s="227" t="s">
        <v>1342</v>
      </c>
      <c r="G1486" s="224"/>
      <c r="H1486" s="226" t="s">
        <v>19</v>
      </c>
      <c r="I1486" s="228"/>
      <c r="J1486" s="224"/>
      <c r="K1486" s="224"/>
      <c r="L1486" s="229"/>
      <c r="M1486" s="230"/>
      <c r="N1486" s="231"/>
      <c r="O1486" s="231"/>
      <c r="P1486" s="231"/>
      <c r="Q1486" s="231"/>
      <c r="R1486" s="231"/>
      <c r="S1486" s="231"/>
      <c r="T1486" s="232"/>
      <c r="U1486" s="13"/>
      <c r="V1486" s="13"/>
      <c r="W1486" s="13"/>
      <c r="X1486" s="13"/>
      <c r="Y1486" s="13"/>
      <c r="Z1486" s="13"/>
      <c r="AA1486" s="13"/>
      <c r="AB1486" s="13"/>
      <c r="AC1486" s="13"/>
      <c r="AD1486" s="13"/>
      <c r="AE1486" s="13"/>
      <c r="AT1486" s="233" t="s">
        <v>142</v>
      </c>
      <c r="AU1486" s="233" t="s">
        <v>81</v>
      </c>
      <c r="AV1486" s="13" t="s">
        <v>77</v>
      </c>
      <c r="AW1486" s="13" t="s">
        <v>33</v>
      </c>
      <c r="AX1486" s="13" t="s">
        <v>72</v>
      </c>
      <c r="AY1486" s="233" t="s">
        <v>132</v>
      </c>
    </row>
    <row r="1487" s="14" customFormat="1">
      <c r="A1487" s="14"/>
      <c r="B1487" s="234"/>
      <c r="C1487" s="235"/>
      <c r="D1487" s="225" t="s">
        <v>142</v>
      </c>
      <c r="E1487" s="236" t="s">
        <v>19</v>
      </c>
      <c r="F1487" s="237" t="s">
        <v>1343</v>
      </c>
      <c r="G1487" s="235"/>
      <c r="H1487" s="238">
        <v>43.200000000000003</v>
      </c>
      <c r="I1487" s="239"/>
      <c r="J1487" s="235"/>
      <c r="K1487" s="235"/>
      <c r="L1487" s="240"/>
      <c r="M1487" s="241"/>
      <c r="N1487" s="242"/>
      <c r="O1487" s="242"/>
      <c r="P1487" s="242"/>
      <c r="Q1487" s="242"/>
      <c r="R1487" s="242"/>
      <c r="S1487" s="242"/>
      <c r="T1487" s="243"/>
      <c r="U1487" s="14"/>
      <c r="V1487" s="14"/>
      <c r="W1487" s="14"/>
      <c r="X1487" s="14"/>
      <c r="Y1487" s="14"/>
      <c r="Z1487" s="14"/>
      <c r="AA1487" s="14"/>
      <c r="AB1487" s="14"/>
      <c r="AC1487" s="14"/>
      <c r="AD1487" s="14"/>
      <c r="AE1487" s="14"/>
      <c r="AT1487" s="244" t="s">
        <v>142</v>
      </c>
      <c r="AU1487" s="244" t="s">
        <v>81</v>
      </c>
      <c r="AV1487" s="14" t="s">
        <v>81</v>
      </c>
      <c r="AW1487" s="14" t="s">
        <v>33</v>
      </c>
      <c r="AX1487" s="14" t="s">
        <v>72</v>
      </c>
      <c r="AY1487" s="244" t="s">
        <v>132</v>
      </c>
    </row>
    <row r="1488" s="14" customFormat="1">
      <c r="A1488" s="14"/>
      <c r="B1488" s="234"/>
      <c r="C1488" s="235"/>
      <c r="D1488" s="225" t="s">
        <v>142</v>
      </c>
      <c r="E1488" s="236" t="s">
        <v>19</v>
      </c>
      <c r="F1488" s="237" t="s">
        <v>1344</v>
      </c>
      <c r="G1488" s="235"/>
      <c r="H1488" s="238">
        <v>178.63999999999999</v>
      </c>
      <c r="I1488" s="239"/>
      <c r="J1488" s="235"/>
      <c r="K1488" s="235"/>
      <c r="L1488" s="240"/>
      <c r="M1488" s="241"/>
      <c r="N1488" s="242"/>
      <c r="O1488" s="242"/>
      <c r="P1488" s="242"/>
      <c r="Q1488" s="242"/>
      <c r="R1488" s="242"/>
      <c r="S1488" s="242"/>
      <c r="T1488" s="243"/>
      <c r="U1488" s="14"/>
      <c r="V1488" s="14"/>
      <c r="W1488" s="14"/>
      <c r="X1488" s="14"/>
      <c r="Y1488" s="14"/>
      <c r="Z1488" s="14"/>
      <c r="AA1488" s="14"/>
      <c r="AB1488" s="14"/>
      <c r="AC1488" s="14"/>
      <c r="AD1488" s="14"/>
      <c r="AE1488" s="14"/>
      <c r="AT1488" s="244" t="s">
        <v>142</v>
      </c>
      <c r="AU1488" s="244" t="s">
        <v>81</v>
      </c>
      <c r="AV1488" s="14" t="s">
        <v>81</v>
      </c>
      <c r="AW1488" s="14" t="s">
        <v>33</v>
      </c>
      <c r="AX1488" s="14" t="s">
        <v>72</v>
      </c>
      <c r="AY1488" s="244" t="s">
        <v>132</v>
      </c>
    </row>
    <row r="1489" s="13" customFormat="1">
      <c r="A1489" s="13"/>
      <c r="B1489" s="223"/>
      <c r="C1489" s="224"/>
      <c r="D1489" s="225" t="s">
        <v>142</v>
      </c>
      <c r="E1489" s="226" t="s">
        <v>19</v>
      </c>
      <c r="F1489" s="227" t="s">
        <v>1345</v>
      </c>
      <c r="G1489" s="224"/>
      <c r="H1489" s="226" t="s">
        <v>19</v>
      </c>
      <c r="I1489" s="228"/>
      <c r="J1489" s="224"/>
      <c r="K1489" s="224"/>
      <c r="L1489" s="229"/>
      <c r="M1489" s="230"/>
      <c r="N1489" s="231"/>
      <c r="O1489" s="231"/>
      <c r="P1489" s="231"/>
      <c r="Q1489" s="231"/>
      <c r="R1489" s="231"/>
      <c r="S1489" s="231"/>
      <c r="T1489" s="232"/>
      <c r="U1489" s="13"/>
      <c r="V1489" s="13"/>
      <c r="W1489" s="13"/>
      <c r="X1489" s="13"/>
      <c r="Y1489" s="13"/>
      <c r="Z1489" s="13"/>
      <c r="AA1489" s="13"/>
      <c r="AB1489" s="13"/>
      <c r="AC1489" s="13"/>
      <c r="AD1489" s="13"/>
      <c r="AE1489" s="13"/>
      <c r="AT1489" s="233" t="s">
        <v>142</v>
      </c>
      <c r="AU1489" s="233" t="s">
        <v>81</v>
      </c>
      <c r="AV1489" s="13" t="s">
        <v>77</v>
      </c>
      <c r="AW1489" s="13" t="s">
        <v>33</v>
      </c>
      <c r="AX1489" s="13" t="s">
        <v>72</v>
      </c>
      <c r="AY1489" s="233" t="s">
        <v>132</v>
      </c>
    </row>
    <row r="1490" s="14" customFormat="1">
      <c r="A1490" s="14"/>
      <c r="B1490" s="234"/>
      <c r="C1490" s="235"/>
      <c r="D1490" s="225" t="s">
        <v>142</v>
      </c>
      <c r="E1490" s="236" t="s">
        <v>19</v>
      </c>
      <c r="F1490" s="237" t="s">
        <v>1346</v>
      </c>
      <c r="G1490" s="235"/>
      <c r="H1490" s="238">
        <v>9.9000000000000004</v>
      </c>
      <c r="I1490" s="239"/>
      <c r="J1490" s="235"/>
      <c r="K1490" s="235"/>
      <c r="L1490" s="240"/>
      <c r="M1490" s="241"/>
      <c r="N1490" s="242"/>
      <c r="O1490" s="242"/>
      <c r="P1490" s="242"/>
      <c r="Q1490" s="242"/>
      <c r="R1490" s="242"/>
      <c r="S1490" s="242"/>
      <c r="T1490" s="243"/>
      <c r="U1490" s="14"/>
      <c r="V1490" s="14"/>
      <c r="W1490" s="14"/>
      <c r="X1490" s="14"/>
      <c r="Y1490" s="14"/>
      <c r="Z1490" s="14"/>
      <c r="AA1490" s="14"/>
      <c r="AB1490" s="14"/>
      <c r="AC1490" s="14"/>
      <c r="AD1490" s="14"/>
      <c r="AE1490" s="14"/>
      <c r="AT1490" s="244" t="s">
        <v>142</v>
      </c>
      <c r="AU1490" s="244" t="s">
        <v>81</v>
      </c>
      <c r="AV1490" s="14" t="s">
        <v>81</v>
      </c>
      <c r="AW1490" s="14" t="s">
        <v>33</v>
      </c>
      <c r="AX1490" s="14" t="s">
        <v>72</v>
      </c>
      <c r="AY1490" s="244" t="s">
        <v>132</v>
      </c>
    </row>
    <row r="1491" s="14" customFormat="1">
      <c r="A1491" s="14"/>
      <c r="B1491" s="234"/>
      <c r="C1491" s="235"/>
      <c r="D1491" s="225" t="s">
        <v>142</v>
      </c>
      <c r="E1491" s="236" t="s">
        <v>19</v>
      </c>
      <c r="F1491" s="237" t="s">
        <v>1347</v>
      </c>
      <c r="G1491" s="235"/>
      <c r="H1491" s="238">
        <v>60.395000000000003</v>
      </c>
      <c r="I1491" s="239"/>
      <c r="J1491" s="235"/>
      <c r="K1491" s="235"/>
      <c r="L1491" s="240"/>
      <c r="M1491" s="241"/>
      <c r="N1491" s="242"/>
      <c r="O1491" s="242"/>
      <c r="P1491" s="242"/>
      <c r="Q1491" s="242"/>
      <c r="R1491" s="242"/>
      <c r="S1491" s="242"/>
      <c r="T1491" s="243"/>
      <c r="U1491" s="14"/>
      <c r="V1491" s="14"/>
      <c r="W1491" s="14"/>
      <c r="X1491" s="14"/>
      <c r="Y1491" s="14"/>
      <c r="Z1491" s="14"/>
      <c r="AA1491" s="14"/>
      <c r="AB1491" s="14"/>
      <c r="AC1491" s="14"/>
      <c r="AD1491" s="14"/>
      <c r="AE1491" s="14"/>
      <c r="AT1491" s="244" t="s">
        <v>142</v>
      </c>
      <c r="AU1491" s="244" t="s">
        <v>81</v>
      </c>
      <c r="AV1491" s="14" t="s">
        <v>81</v>
      </c>
      <c r="AW1491" s="14" t="s">
        <v>33</v>
      </c>
      <c r="AX1491" s="14" t="s">
        <v>72</v>
      </c>
      <c r="AY1491" s="244" t="s">
        <v>132</v>
      </c>
    </row>
    <row r="1492" s="13" customFormat="1">
      <c r="A1492" s="13"/>
      <c r="B1492" s="223"/>
      <c r="C1492" s="224"/>
      <c r="D1492" s="225" t="s">
        <v>142</v>
      </c>
      <c r="E1492" s="226" t="s">
        <v>19</v>
      </c>
      <c r="F1492" s="227" t="s">
        <v>1348</v>
      </c>
      <c r="G1492" s="224"/>
      <c r="H1492" s="226" t="s">
        <v>19</v>
      </c>
      <c r="I1492" s="228"/>
      <c r="J1492" s="224"/>
      <c r="K1492" s="224"/>
      <c r="L1492" s="229"/>
      <c r="M1492" s="230"/>
      <c r="N1492" s="231"/>
      <c r="O1492" s="231"/>
      <c r="P1492" s="231"/>
      <c r="Q1492" s="231"/>
      <c r="R1492" s="231"/>
      <c r="S1492" s="231"/>
      <c r="T1492" s="232"/>
      <c r="U1492" s="13"/>
      <c r="V1492" s="13"/>
      <c r="W1492" s="13"/>
      <c r="X1492" s="13"/>
      <c r="Y1492" s="13"/>
      <c r="Z1492" s="13"/>
      <c r="AA1492" s="13"/>
      <c r="AB1492" s="13"/>
      <c r="AC1492" s="13"/>
      <c r="AD1492" s="13"/>
      <c r="AE1492" s="13"/>
      <c r="AT1492" s="233" t="s">
        <v>142</v>
      </c>
      <c r="AU1492" s="233" t="s">
        <v>81</v>
      </c>
      <c r="AV1492" s="13" t="s">
        <v>77</v>
      </c>
      <c r="AW1492" s="13" t="s">
        <v>33</v>
      </c>
      <c r="AX1492" s="13" t="s">
        <v>72</v>
      </c>
      <c r="AY1492" s="233" t="s">
        <v>132</v>
      </c>
    </row>
    <row r="1493" s="14" customFormat="1">
      <c r="A1493" s="14"/>
      <c r="B1493" s="234"/>
      <c r="C1493" s="235"/>
      <c r="D1493" s="225" t="s">
        <v>142</v>
      </c>
      <c r="E1493" s="236" t="s">
        <v>19</v>
      </c>
      <c r="F1493" s="237" t="s">
        <v>1349</v>
      </c>
      <c r="G1493" s="235"/>
      <c r="H1493" s="238">
        <v>10.449999999999999</v>
      </c>
      <c r="I1493" s="239"/>
      <c r="J1493" s="235"/>
      <c r="K1493" s="235"/>
      <c r="L1493" s="240"/>
      <c r="M1493" s="241"/>
      <c r="N1493" s="242"/>
      <c r="O1493" s="242"/>
      <c r="P1493" s="242"/>
      <c r="Q1493" s="242"/>
      <c r="R1493" s="242"/>
      <c r="S1493" s="242"/>
      <c r="T1493" s="243"/>
      <c r="U1493" s="14"/>
      <c r="V1493" s="14"/>
      <c r="W1493" s="14"/>
      <c r="X1493" s="14"/>
      <c r="Y1493" s="14"/>
      <c r="Z1493" s="14"/>
      <c r="AA1493" s="14"/>
      <c r="AB1493" s="14"/>
      <c r="AC1493" s="14"/>
      <c r="AD1493" s="14"/>
      <c r="AE1493" s="14"/>
      <c r="AT1493" s="244" t="s">
        <v>142</v>
      </c>
      <c r="AU1493" s="244" t="s">
        <v>81</v>
      </c>
      <c r="AV1493" s="14" t="s">
        <v>81</v>
      </c>
      <c r="AW1493" s="14" t="s">
        <v>33</v>
      </c>
      <c r="AX1493" s="14" t="s">
        <v>72</v>
      </c>
      <c r="AY1493" s="244" t="s">
        <v>132</v>
      </c>
    </row>
    <row r="1494" s="14" customFormat="1">
      <c r="A1494" s="14"/>
      <c r="B1494" s="234"/>
      <c r="C1494" s="235"/>
      <c r="D1494" s="225" t="s">
        <v>142</v>
      </c>
      <c r="E1494" s="236" t="s">
        <v>19</v>
      </c>
      <c r="F1494" s="237" t="s">
        <v>1350</v>
      </c>
      <c r="G1494" s="235"/>
      <c r="H1494" s="238">
        <v>32.549999999999997</v>
      </c>
      <c r="I1494" s="239"/>
      <c r="J1494" s="235"/>
      <c r="K1494" s="235"/>
      <c r="L1494" s="240"/>
      <c r="M1494" s="241"/>
      <c r="N1494" s="242"/>
      <c r="O1494" s="242"/>
      <c r="P1494" s="242"/>
      <c r="Q1494" s="242"/>
      <c r="R1494" s="242"/>
      <c r="S1494" s="242"/>
      <c r="T1494" s="243"/>
      <c r="U1494" s="14"/>
      <c r="V1494" s="14"/>
      <c r="W1494" s="14"/>
      <c r="X1494" s="14"/>
      <c r="Y1494" s="14"/>
      <c r="Z1494" s="14"/>
      <c r="AA1494" s="14"/>
      <c r="AB1494" s="14"/>
      <c r="AC1494" s="14"/>
      <c r="AD1494" s="14"/>
      <c r="AE1494" s="14"/>
      <c r="AT1494" s="244" t="s">
        <v>142</v>
      </c>
      <c r="AU1494" s="244" t="s">
        <v>81</v>
      </c>
      <c r="AV1494" s="14" t="s">
        <v>81</v>
      </c>
      <c r="AW1494" s="14" t="s">
        <v>33</v>
      </c>
      <c r="AX1494" s="14" t="s">
        <v>72</v>
      </c>
      <c r="AY1494" s="244" t="s">
        <v>132</v>
      </c>
    </row>
    <row r="1495" s="13" customFormat="1">
      <c r="A1495" s="13"/>
      <c r="B1495" s="223"/>
      <c r="C1495" s="224"/>
      <c r="D1495" s="225" t="s">
        <v>142</v>
      </c>
      <c r="E1495" s="226" t="s">
        <v>19</v>
      </c>
      <c r="F1495" s="227" t="s">
        <v>1351</v>
      </c>
      <c r="G1495" s="224"/>
      <c r="H1495" s="226" t="s">
        <v>19</v>
      </c>
      <c r="I1495" s="228"/>
      <c r="J1495" s="224"/>
      <c r="K1495" s="224"/>
      <c r="L1495" s="229"/>
      <c r="M1495" s="230"/>
      <c r="N1495" s="231"/>
      <c r="O1495" s="231"/>
      <c r="P1495" s="231"/>
      <c r="Q1495" s="231"/>
      <c r="R1495" s="231"/>
      <c r="S1495" s="231"/>
      <c r="T1495" s="232"/>
      <c r="U1495" s="13"/>
      <c r="V1495" s="13"/>
      <c r="W1495" s="13"/>
      <c r="X1495" s="13"/>
      <c r="Y1495" s="13"/>
      <c r="Z1495" s="13"/>
      <c r="AA1495" s="13"/>
      <c r="AB1495" s="13"/>
      <c r="AC1495" s="13"/>
      <c r="AD1495" s="13"/>
      <c r="AE1495" s="13"/>
      <c r="AT1495" s="233" t="s">
        <v>142</v>
      </c>
      <c r="AU1495" s="233" t="s">
        <v>81</v>
      </c>
      <c r="AV1495" s="13" t="s">
        <v>77</v>
      </c>
      <c r="AW1495" s="13" t="s">
        <v>33</v>
      </c>
      <c r="AX1495" s="13" t="s">
        <v>72</v>
      </c>
      <c r="AY1495" s="233" t="s">
        <v>132</v>
      </c>
    </row>
    <row r="1496" s="14" customFormat="1">
      <c r="A1496" s="14"/>
      <c r="B1496" s="234"/>
      <c r="C1496" s="235"/>
      <c r="D1496" s="225" t="s">
        <v>142</v>
      </c>
      <c r="E1496" s="236" t="s">
        <v>19</v>
      </c>
      <c r="F1496" s="237" t="s">
        <v>1352</v>
      </c>
      <c r="G1496" s="235"/>
      <c r="H1496" s="238">
        <v>20.350000000000001</v>
      </c>
      <c r="I1496" s="239"/>
      <c r="J1496" s="235"/>
      <c r="K1496" s="235"/>
      <c r="L1496" s="240"/>
      <c r="M1496" s="241"/>
      <c r="N1496" s="242"/>
      <c r="O1496" s="242"/>
      <c r="P1496" s="242"/>
      <c r="Q1496" s="242"/>
      <c r="R1496" s="242"/>
      <c r="S1496" s="242"/>
      <c r="T1496" s="243"/>
      <c r="U1496" s="14"/>
      <c r="V1496" s="14"/>
      <c r="W1496" s="14"/>
      <c r="X1496" s="14"/>
      <c r="Y1496" s="14"/>
      <c r="Z1496" s="14"/>
      <c r="AA1496" s="14"/>
      <c r="AB1496" s="14"/>
      <c r="AC1496" s="14"/>
      <c r="AD1496" s="14"/>
      <c r="AE1496" s="14"/>
      <c r="AT1496" s="244" t="s">
        <v>142</v>
      </c>
      <c r="AU1496" s="244" t="s">
        <v>81</v>
      </c>
      <c r="AV1496" s="14" t="s">
        <v>81</v>
      </c>
      <c r="AW1496" s="14" t="s">
        <v>33</v>
      </c>
      <c r="AX1496" s="14" t="s">
        <v>72</v>
      </c>
      <c r="AY1496" s="244" t="s">
        <v>132</v>
      </c>
    </row>
    <row r="1497" s="14" customFormat="1">
      <c r="A1497" s="14"/>
      <c r="B1497" s="234"/>
      <c r="C1497" s="235"/>
      <c r="D1497" s="225" t="s">
        <v>142</v>
      </c>
      <c r="E1497" s="236" t="s">
        <v>19</v>
      </c>
      <c r="F1497" s="237" t="s">
        <v>1353</v>
      </c>
      <c r="G1497" s="235"/>
      <c r="H1497" s="238">
        <v>70.840000000000003</v>
      </c>
      <c r="I1497" s="239"/>
      <c r="J1497" s="235"/>
      <c r="K1497" s="235"/>
      <c r="L1497" s="240"/>
      <c r="M1497" s="241"/>
      <c r="N1497" s="242"/>
      <c r="O1497" s="242"/>
      <c r="P1497" s="242"/>
      <c r="Q1497" s="242"/>
      <c r="R1497" s="242"/>
      <c r="S1497" s="242"/>
      <c r="T1497" s="243"/>
      <c r="U1497" s="14"/>
      <c r="V1497" s="14"/>
      <c r="W1497" s="14"/>
      <c r="X1497" s="14"/>
      <c r="Y1497" s="14"/>
      <c r="Z1497" s="14"/>
      <c r="AA1497" s="14"/>
      <c r="AB1497" s="14"/>
      <c r="AC1497" s="14"/>
      <c r="AD1497" s="14"/>
      <c r="AE1497" s="14"/>
      <c r="AT1497" s="244" t="s">
        <v>142</v>
      </c>
      <c r="AU1497" s="244" t="s">
        <v>81</v>
      </c>
      <c r="AV1497" s="14" t="s">
        <v>81</v>
      </c>
      <c r="AW1497" s="14" t="s">
        <v>33</v>
      </c>
      <c r="AX1497" s="14" t="s">
        <v>72</v>
      </c>
      <c r="AY1497" s="244" t="s">
        <v>132</v>
      </c>
    </row>
    <row r="1498" s="13" customFormat="1">
      <c r="A1498" s="13"/>
      <c r="B1498" s="223"/>
      <c r="C1498" s="224"/>
      <c r="D1498" s="225" t="s">
        <v>142</v>
      </c>
      <c r="E1498" s="226" t="s">
        <v>19</v>
      </c>
      <c r="F1498" s="227" t="s">
        <v>1354</v>
      </c>
      <c r="G1498" s="224"/>
      <c r="H1498" s="226" t="s">
        <v>19</v>
      </c>
      <c r="I1498" s="228"/>
      <c r="J1498" s="224"/>
      <c r="K1498" s="224"/>
      <c r="L1498" s="229"/>
      <c r="M1498" s="230"/>
      <c r="N1498" s="231"/>
      <c r="O1498" s="231"/>
      <c r="P1498" s="231"/>
      <c r="Q1498" s="231"/>
      <c r="R1498" s="231"/>
      <c r="S1498" s="231"/>
      <c r="T1498" s="232"/>
      <c r="U1498" s="13"/>
      <c r="V1498" s="13"/>
      <c r="W1498" s="13"/>
      <c r="X1498" s="13"/>
      <c r="Y1498" s="13"/>
      <c r="Z1498" s="13"/>
      <c r="AA1498" s="13"/>
      <c r="AB1498" s="13"/>
      <c r="AC1498" s="13"/>
      <c r="AD1498" s="13"/>
      <c r="AE1498" s="13"/>
      <c r="AT1498" s="233" t="s">
        <v>142</v>
      </c>
      <c r="AU1498" s="233" t="s">
        <v>81</v>
      </c>
      <c r="AV1498" s="13" t="s">
        <v>77</v>
      </c>
      <c r="AW1498" s="13" t="s">
        <v>33</v>
      </c>
      <c r="AX1498" s="13" t="s">
        <v>72</v>
      </c>
      <c r="AY1498" s="233" t="s">
        <v>132</v>
      </c>
    </row>
    <row r="1499" s="14" customFormat="1">
      <c r="A1499" s="14"/>
      <c r="B1499" s="234"/>
      <c r="C1499" s="235"/>
      <c r="D1499" s="225" t="s">
        <v>142</v>
      </c>
      <c r="E1499" s="236" t="s">
        <v>19</v>
      </c>
      <c r="F1499" s="237" t="s">
        <v>1355</v>
      </c>
      <c r="G1499" s="235"/>
      <c r="H1499" s="238">
        <v>136.935</v>
      </c>
      <c r="I1499" s="239"/>
      <c r="J1499" s="235"/>
      <c r="K1499" s="235"/>
      <c r="L1499" s="240"/>
      <c r="M1499" s="241"/>
      <c r="N1499" s="242"/>
      <c r="O1499" s="242"/>
      <c r="P1499" s="242"/>
      <c r="Q1499" s="242"/>
      <c r="R1499" s="242"/>
      <c r="S1499" s="242"/>
      <c r="T1499" s="243"/>
      <c r="U1499" s="14"/>
      <c r="V1499" s="14"/>
      <c r="W1499" s="14"/>
      <c r="X1499" s="14"/>
      <c r="Y1499" s="14"/>
      <c r="Z1499" s="14"/>
      <c r="AA1499" s="14"/>
      <c r="AB1499" s="14"/>
      <c r="AC1499" s="14"/>
      <c r="AD1499" s="14"/>
      <c r="AE1499" s="14"/>
      <c r="AT1499" s="244" t="s">
        <v>142</v>
      </c>
      <c r="AU1499" s="244" t="s">
        <v>81</v>
      </c>
      <c r="AV1499" s="14" t="s">
        <v>81</v>
      </c>
      <c r="AW1499" s="14" t="s">
        <v>33</v>
      </c>
      <c r="AX1499" s="14" t="s">
        <v>72</v>
      </c>
      <c r="AY1499" s="244" t="s">
        <v>132</v>
      </c>
    </row>
    <row r="1500" s="13" customFormat="1">
      <c r="A1500" s="13"/>
      <c r="B1500" s="223"/>
      <c r="C1500" s="224"/>
      <c r="D1500" s="225" t="s">
        <v>142</v>
      </c>
      <c r="E1500" s="226" t="s">
        <v>19</v>
      </c>
      <c r="F1500" s="227" t="s">
        <v>1356</v>
      </c>
      <c r="G1500" s="224"/>
      <c r="H1500" s="226" t="s">
        <v>19</v>
      </c>
      <c r="I1500" s="228"/>
      <c r="J1500" s="224"/>
      <c r="K1500" s="224"/>
      <c r="L1500" s="229"/>
      <c r="M1500" s="230"/>
      <c r="N1500" s="231"/>
      <c r="O1500" s="231"/>
      <c r="P1500" s="231"/>
      <c r="Q1500" s="231"/>
      <c r="R1500" s="231"/>
      <c r="S1500" s="231"/>
      <c r="T1500" s="232"/>
      <c r="U1500" s="13"/>
      <c r="V1500" s="13"/>
      <c r="W1500" s="13"/>
      <c r="X1500" s="13"/>
      <c r="Y1500" s="13"/>
      <c r="Z1500" s="13"/>
      <c r="AA1500" s="13"/>
      <c r="AB1500" s="13"/>
      <c r="AC1500" s="13"/>
      <c r="AD1500" s="13"/>
      <c r="AE1500" s="13"/>
      <c r="AT1500" s="233" t="s">
        <v>142</v>
      </c>
      <c r="AU1500" s="233" t="s">
        <v>81</v>
      </c>
      <c r="AV1500" s="13" t="s">
        <v>77</v>
      </c>
      <c r="AW1500" s="13" t="s">
        <v>33</v>
      </c>
      <c r="AX1500" s="13" t="s">
        <v>72</v>
      </c>
      <c r="AY1500" s="233" t="s">
        <v>132</v>
      </c>
    </row>
    <row r="1501" s="14" customFormat="1">
      <c r="A1501" s="14"/>
      <c r="B1501" s="234"/>
      <c r="C1501" s="235"/>
      <c r="D1501" s="225" t="s">
        <v>142</v>
      </c>
      <c r="E1501" s="236" t="s">
        <v>19</v>
      </c>
      <c r="F1501" s="237" t="s">
        <v>1357</v>
      </c>
      <c r="G1501" s="235"/>
      <c r="H1501" s="238">
        <v>28.600000000000001</v>
      </c>
      <c r="I1501" s="239"/>
      <c r="J1501" s="235"/>
      <c r="K1501" s="235"/>
      <c r="L1501" s="240"/>
      <c r="M1501" s="241"/>
      <c r="N1501" s="242"/>
      <c r="O1501" s="242"/>
      <c r="P1501" s="242"/>
      <c r="Q1501" s="242"/>
      <c r="R1501" s="242"/>
      <c r="S1501" s="242"/>
      <c r="T1501" s="243"/>
      <c r="U1501" s="14"/>
      <c r="V1501" s="14"/>
      <c r="W1501" s="14"/>
      <c r="X1501" s="14"/>
      <c r="Y1501" s="14"/>
      <c r="Z1501" s="14"/>
      <c r="AA1501" s="14"/>
      <c r="AB1501" s="14"/>
      <c r="AC1501" s="14"/>
      <c r="AD1501" s="14"/>
      <c r="AE1501" s="14"/>
      <c r="AT1501" s="244" t="s">
        <v>142</v>
      </c>
      <c r="AU1501" s="244" t="s">
        <v>81</v>
      </c>
      <c r="AV1501" s="14" t="s">
        <v>81</v>
      </c>
      <c r="AW1501" s="14" t="s">
        <v>33</v>
      </c>
      <c r="AX1501" s="14" t="s">
        <v>72</v>
      </c>
      <c r="AY1501" s="244" t="s">
        <v>132</v>
      </c>
    </row>
    <row r="1502" s="14" customFormat="1">
      <c r="A1502" s="14"/>
      <c r="B1502" s="234"/>
      <c r="C1502" s="235"/>
      <c r="D1502" s="225" t="s">
        <v>142</v>
      </c>
      <c r="E1502" s="236" t="s">
        <v>19</v>
      </c>
      <c r="F1502" s="237" t="s">
        <v>1358</v>
      </c>
      <c r="G1502" s="235"/>
      <c r="H1502" s="238">
        <v>124.74</v>
      </c>
      <c r="I1502" s="239"/>
      <c r="J1502" s="235"/>
      <c r="K1502" s="235"/>
      <c r="L1502" s="240"/>
      <c r="M1502" s="241"/>
      <c r="N1502" s="242"/>
      <c r="O1502" s="242"/>
      <c r="P1502" s="242"/>
      <c r="Q1502" s="242"/>
      <c r="R1502" s="242"/>
      <c r="S1502" s="242"/>
      <c r="T1502" s="243"/>
      <c r="U1502" s="14"/>
      <c r="V1502" s="14"/>
      <c r="W1502" s="14"/>
      <c r="X1502" s="14"/>
      <c r="Y1502" s="14"/>
      <c r="Z1502" s="14"/>
      <c r="AA1502" s="14"/>
      <c r="AB1502" s="14"/>
      <c r="AC1502" s="14"/>
      <c r="AD1502" s="14"/>
      <c r="AE1502" s="14"/>
      <c r="AT1502" s="244" t="s">
        <v>142</v>
      </c>
      <c r="AU1502" s="244" t="s">
        <v>81</v>
      </c>
      <c r="AV1502" s="14" t="s">
        <v>81</v>
      </c>
      <c r="AW1502" s="14" t="s">
        <v>33</v>
      </c>
      <c r="AX1502" s="14" t="s">
        <v>72</v>
      </c>
      <c r="AY1502" s="244" t="s">
        <v>132</v>
      </c>
    </row>
    <row r="1503" s="13" customFormat="1">
      <c r="A1503" s="13"/>
      <c r="B1503" s="223"/>
      <c r="C1503" s="224"/>
      <c r="D1503" s="225" t="s">
        <v>142</v>
      </c>
      <c r="E1503" s="226" t="s">
        <v>19</v>
      </c>
      <c r="F1503" s="227" t="s">
        <v>1359</v>
      </c>
      <c r="G1503" s="224"/>
      <c r="H1503" s="226" t="s">
        <v>19</v>
      </c>
      <c r="I1503" s="228"/>
      <c r="J1503" s="224"/>
      <c r="K1503" s="224"/>
      <c r="L1503" s="229"/>
      <c r="M1503" s="230"/>
      <c r="N1503" s="231"/>
      <c r="O1503" s="231"/>
      <c r="P1503" s="231"/>
      <c r="Q1503" s="231"/>
      <c r="R1503" s="231"/>
      <c r="S1503" s="231"/>
      <c r="T1503" s="232"/>
      <c r="U1503" s="13"/>
      <c r="V1503" s="13"/>
      <c r="W1503" s="13"/>
      <c r="X1503" s="13"/>
      <c r="Y1503" s="13"/>
      <c r="Z1503" s="13"/>
      <c r="AA1503" s="13"/>
      <c r="AB1503" s="13"/>
      <c r="AC1503" s="13"/>
      <c r="AD1503" s="13"/>
      <c r="AE1503" s="13"/>
      <c r="AT1503" s="233" t="s">
        <v>142</v>
      </c>
      <c r="AU1503" s="233" t="s">
        <v>81</v>
      </c>
      <c r="AV1503" s="13" t="s">
        <v>77</v>
      </c>
      <c r="AW1503" s="13" t="s">
        <v>33</v>
      </c>
      <c r="AX1503" s="13" t="s">
        <v>72</v>
      </c>
      <c r="AY1503" s="233" t="s">
        <v>132</v>
      </c>
    </row>
    <row r="1504" s="14" customFormat="1">
      <c r="A1504" s="14"/>
      <c r="B1504" s="234"/>
      <c r="C1504" s="235"/>
      <c r="D1504" s="225" t="s">
        <v>142</v>
      </c>
      <c r="E1504" s="236" t="s">
        <v>19</v>
      </c>
      <c r="F1504" s="237" t="s">
        <v>1360</v>
      </c>
      <c r="G1504" s="235"/>
      <c r="H1504" s="238">
        <v>14.880000000000001</v>
      </c>
      <c r="I1504" s="239"/>
      <c r="J1504" s="235"/>
      <c r="K1504" s="235"/>
      <c r="L1504" s="240"/>
      <c r="M1504" s="241"/>
      <c r="N1504" s="242"/>
      <c r="O1504" s="242"/>
      <c r="P1504" s="242"/>
      <c r="Q1504" s="242"/>
      <c r="R1504" s="242"/>
      <c r="S1504" s="242"/>
      <c r="T1504" s="243"/>
      <c r="U1504" s="14"/>
      <c r="V1504" s="14"/>
      <c r="W1504" s="14"/>
      <c r="X1504" s="14"/>
      <c r="Y1504" s="14"/>
      <c r="Z1504" s="14"/>
      <c r="AA1504" s="14"/>
      <c r="AB1504" s="14"/>
      <c r="AC1504" s="14"/>
      <c r="AD1504" s="14"/>
      <c r="AE1504" s="14"/>
      <c r="AT1504" s="244" t="s">
        <v>142</v>
      </c>
      <c r="AU1504" s="244" t="s">
        <v>81</v>
      </c>
      <c r="AV1504" s="14" t="s">
        <v>81</v>
      </c>
      <c r="AW1504" s="14" t="s">
        <v>33</v>
      </c>
      <c r="AX1504" s="14" t="s">
        <v>72</v>
      </c>
      <c r="AY1504" s="244" t="s">
        <v>132</v>
      </c>
    </row>
    <row r="1505" s="13" customFormat="1">
      <c r="A1505" s="13"/>
      <c r="B1505" s="223"/>
      <c r="C1505" s="224"/>
      <c r="D1505" s="225" t="s">
        <v>142</v>
      </c>
      <c r="E1505" s="226" t="s">
        <v>19</v>
      </c>
      <c r="F1505" s="227" t="s">
        <v>1361</v>
      </c>
      <c r="G1505" s="224"/>
      <c r="H1505" s="226" t="s">
        <v>19</v>
      </c>
      <c r="I1505" s="228"/>
      <c r="J1505" s="224"/>
      <c r="K1505" s="224"/>
      <c r="L1505" s="229"/>
      <c r="M1505" s="230"/>
      <c r="N1505" s="231"/>
      <c r="O1505" s="231"/>
      <c r="P1505" s="231"/>
      <c r="Q1505" s="231"/>
      <c r="R1505" s="231"/>
      <c r="S1505" s="231"/>
      <c r="T1505" s="232"/>
      <c r="U1505" s="13"/>
      <c r="V1505" s="13"/>
      <c r="W1505" s="13"/>
      <c r="X1505" s="13"/>
      <c r="Y1505" s="13"/>
      <c r="Z1505" s="13"/>
      <c r="AA1505" s="13"/>
      <c r="AB1505" s="13"/>
      <c r="AC1505" s="13"/>
      <c r="AD1505" s="13"/>
      <c r="AE1505" s="13"/>
      <c r="AT1505" s="233" t="s">
        <v>142</v>
      </c>
      <c r="AU1505" s="233" t="s">
        <v>81</v>
      </c>
      <c r="AV1505" s="13" t="s">
        <v>77</v>
      </c>
      <c r="AW1505" s="13" t="s">
        <v>33</v>
      </c>
      <c r="AX1505" s="13" t="s">
        <v>72</v>
      </c>
      <c r="AY1505" s="233" t="s">
        <v>132</v>
      </c>
    </row>
    <row r="1506" s="14" customFormat="1">
      <c r="A1506" s="14"/>
      <c r="B1506" s="234"/>
      <c r="C1506" s="235"/>
      <c r="D1506" s="225" t="s">
        <v>142</v>
      </c>
      <c r="E1506" s="236" t="s">
        <v>19</v>
      </c>
      <c r="F1506" s="237" t="s">
        <v>1362</v>
      </c>
      <c r="G1506" s="235"/>
      <c r="H1506" s="238">
        <v>130.31200000000001</v>
      </c>
      <c r="I1506" s="239"/>
      <c r="J1506" s="235"/>
      <c r="K1506" s="235"/>
      <c r="L1506" s="240"/>
      <c r="M1506" s="241"/>
      <c r="N1506" s="242"/>
      <c r="O1506" s="242"/>
      <c r="P1506" s="242"/>
      <c r="Q1506" s="242"/>
      <c r="R1506" s="242"/>
      <c r="S1506" s="242"/>
      <c r="T1506" s="243"/>
      <c r="U1506" s="14"/>
      <c r="V1506" s="14"/>
      <c r="W1506" s="14"/>
      <c r="X1506" s="14"/>
      <c r="Y1506" s="14"/>
      <c r="Z1506" s="14"/>
      <c r="AA1506" s="14"/>
      <c r="AB1506" s="14"/>
      <c r="AC1506" s="14"/>
      <c r="AD1506" s="14"/>
      <c r="AE1506" s="14"/>
      <c r="AT1506" s="244" t="s">
        <v>142</v>
      </c>
      <c r="AU1506" s="244" t="s">
        <v>81</v>
      </c>
      <c r="AV1506" s="14" t="s">
        <v>81</v>
      </c>
      <c r="AW1506" s="14" t="s">
        <v>33</v>
      </c>
      <c r="AX1506" s="14" t="s">
        <v>72</v>
      </c>
      <c r="AY1506" s="244" t="s">
        <v>132</v>
      </c>
    </row>
    <row r="1507" s="14" customFormat="1">
      <c r="A1507" s="14"/>
      <c r="B1507" s="234"/>
      <c r="C1507" s="235"/>
      <c r="D1507" s="225" t="s">
        <v>142</v>
      </c>
      <c r="E1507" s="236" t="s">
        <v>19</v>
      </c>
      <c r="F1507" s="237" t="s">
        <v>1363</v>
      </c>
      <c r="G1507" s="235"/>
      <c r="H1507" s="238">
        <v>295.79700000000003</v>
      </c>
      <c r="I1507" s="239"/>
      <c r="J1507" s="235"/>
      <c r="K1507" s="235"/>
      <c r="L1507" s="240"/>
      <c r="M1507" s="241"/>
      <c r="N1507" s="242"/>
      <c r="O1507" s="242"/>
      <c r="P1507" s="242"/>
      <c r="Q1507" s="242"/>
      <c r="R1507" s="242"/>
      <c r="S1507" s="242"/>
      <c r="T1507" s="243"/>
      <c r="U1507" s="14"/>
      <c r="V1507" s="14"/>
      <c r="W1507" s="14"/>
      <c r="X1507" s="14"/>
      <c r="Y1507" s="14"/>
      <c r="Z1507" s="14"/>
      <c r="AA1507" s="14"/>
      <c r="AB1507" s="14"/>
      <c r="AC1507" s="14"/>
      <c r="AD1507" s="14"/>
      <c r="AE1507" s="14"/>
      <c r="AT1507" s="244" t="s">
        <v>142</v>
      </c>
      <c r="AU1507" s="244" t="s">
        <v>81</v>
      </c>
      <c r="AV1507" s="14" t="s">
        <v>81</v>
      </c>
      <c r="AW1507" s="14" t="s">
        <v>33</v>
      </c>
      <c r="AX1507" s="14" t="s">
        <v>72</v>
      </c>
      <c r="AY1507" s="244" t="s">
        <v>132</v>
      </c>
    </row>
    <row r="1508" s="13" customFormat="1">
      <c r="A1508" s="13"/>
      <c r="B1508" s="223"/>
      <c r="C1508" s="224"/>
      <c r="D1508" s="225" t="s">
        <v>142</v>
      </c>
      <c r="E1508" s="226" t="s">
        <v>19</v>
      </c>
      <c r="F1508" s="227" t="s">
        <v>1364</v>
      </c>
      <c r="G1508" s="224"/>
      <c r="H1508" s="226" t="s">
        <v>19</v>
      </c>
      <c r="I1508" s="228"/>
      <c r="J1508" s="224"/>
      <c r="K1508" s="224"/>
      <c r="L1508" s="229"/>
      <c r="M1508" s="230"/>
      <c r="N1508" s="231"/>
      <c r="O1508" s="231"/>
      <c r="P1508" s="231"/>
      <c r="Q1508" s="231"/>
      <c r="R1508" s="231"/>
      <c r="S1508" s="231"/>
      <c r="T1508" s="232"/>
      <c r="U1508" s="13"/>
      <c r="V1508" s="13"/>
      <c r="W1508" s="13"/>
      <c r="X1508" s="13"/>
      <c r="Y1508" s="13"/>
      <c r="Z1508" s="13"/>
      <c r="AA1508" s="13"/>
      <c r="AB1508" s="13"/>
      <c r="AC1508" s="13"/>
      <c r="AD1508" s="13"/>
      <c r="AE1508" s="13"/>
      <c r="AT1508" s="233" t="s">
        <v>142</v>
      </c>
      <c r="AU1508" s="233" t="s">
        <v>81</v>
      </c>
      <c r="AV1508" s="13" t="s">
        <v>77</v>
      </c>
      <c r="AW1508" s="13" t="s">
        <v>33</v>
      </c>
      <c r="AX1508" s="13" t="s">
        <v>72</v>
      </c>
      <c r="AY1508" s="233" t="s">
        <v>132</v>
      </c>
    </row>
    <row r="1509" s="14" customFormat="1">
      <c r="A1509" s="14"/>
      <c r="B1509" s="234"/>
      <c r="C1509" s="235"/>
      <c r="D1509" s="225" t="s">
        <v>142</v>
      </c>
      <c r="E1509" s="236" t="s">
        <v>19</v>
      </c>
      <c r="F1509" s="237" t="s">
        <v>1365</v>
      </c>
      <c r="G1509" s="235"/>
      <c r="H1509" s="238">
        <v>543.048</v>
      </c>
      <c r="I1509" s="239"/>
      <c r="J1509" s="235"/>
      <c r="K1509" s="235"/>
      <c r="L1509" s="240"/>
      <c r="M1509" s="241"/>
      <c r="N1509" s="242"/>
      <c r="O1509" s="242"/>
      <c r="P1509" s="242"/>
      <c r="Q1509" s="242"/>
      <c r="R1509" s="242"/>
      <c r="S1509" s="242"/>
      <c r="T1509" s="243"/>
      <c r="U1509" s="14"/>
      <c r="V1509" s="14"/>
      <c r="W1509" s="14"/>
      <c r="X1509" s="14"/>
      <c r="Y1509" s="14"/>
      <c r="Z1509" s="14"/>
      <c r="AA1509" s="14"/>
      <c r="AB1509" s="14"/>
      <c r="AC1509" s="14"/>
      <c r="AD1509" s="14"/>
      <c r="AE1509" s="14"/>
      <c r="AT1509" s="244" t="s">
        <v>142</v>
      </c>
      <c r="AU1509" s="244" t="s">
        <v>81</v>
      </c>
      <c r="AV1509" s="14" t="s">
        <v>81</v>
      </c>
      <c r="AW1509" s="14" t="s">
        <v>33</v>
      </c>
      <c r="AX1509" s="14" t="s">
        <v>72</v>
      </c>
      <c r="AY1509" s="244" t="s">
        <v>132</v>
      </c>
    </row>
    <row r="1510" s="14" customFormat="1">
      <c r="A1510" s="14"/>
      <c r="B1510" s="234"/>
      <c r="C1510" s="235"/>
      <c r="D1510" s="225" t="s">
        <v>142</v>
      </c>
      <c r="E1510" s="236" t="s">
        <v>19</v>
      </c>
      <c r="F1510" s="237" t="s">
        <v>1366</v>
      </c>
      <c r="G1510" s="235"/>
      <c r="H1510" s="238">
        <v>288.35000000000002</v>
      </c>
      <c r="I1510" s="239"/>
      <c r="J1510" s="235"/>
      <c r="K1510" s="235"/>
      <c r="L1510" s="240"/>
      <c r="M1510" s="241"/>
      <c r="N1510" s="242"/>
      <c r="O1510" s="242"/>
      <c r="P1510" s="242"/>
      <c r="Q1510" s="242"/>
      <c r="R1510" s="242"/>
      <c r="S1510" s="242"/>
      <c r="T1510" s="243"/>
      <c r="U1510" s="14"/>
      <c r="V1510" s="14"/>
      <c r="W1510" s="14"/>
      <c r="X1510" s="14"/>
      <c r="Y1510" s="14"/>
      <c r="Z1510" s="14"/>
      <c r="AA1510" s="14"/>
      <c r="AB1510" s="14"/>
      <c r="AC1510" s="14"/>
      <c r="AD1510" s="14"/>
      <c r="AE1510" s="14"/>
      <c r="AT1510" s="244" t="s">
        <v>142</v>
      </c>
      <c r="AU1510" s="244" t="s">
        <v>81</v>
      </c>
      <c r="AV1510" s="14" t="s">
        <v>81</v>
      </c>
      <c r="AW1510" s="14" t="s">
        <v>33</v>
      </c>
      <c r="AX1510" s="14" t="s">
        <v>72</v>
      </c>
      <c r="AY1510" s="244" t="s">
        <v>132</v>
      </c>
    </row>
    <row r="1511" s="13" customFormat="1">
      <c r="A1511" s="13"/>
      <c r="B1511" s="223"/>
      <c r="C1511" s="224"/>
      <c r="D1511" s="225" t="s">
        <v>142</v>
      </c>
      <c r="E1511" s="226" t="s">
        <v>19</v>
      </c>
      <c r="F1511" s="227" t="s">
        <v>1367</v>
      </c>
      <c r="G1511" s="224"/>
      <c r="H1511" s="226" t="s">
        <v>19</v>
      </c>
      <c r="I1511" s="228"/>
      <c r="J1511" s="224"/>
      <c r="K1511" s="224"/>
      <c r="L1511" s="229"/>
      <c r="M1511" s="230"/>
      <c r="N1511" s="231"/>
      <c r="O1511" s="231"/>
      <c r="P1511" s="231"/>
      <c r="Q1511" s="231"/>
      <c r="R1511" s="231"/>
      <c r="S1511" s="231"/>
      <c r="T1511" s="232"/>
      <c r="U1511" s="13"/>
      <c r="V1511" s="13"/>
      <c r="W1511" s="13"/>
      <c r="X1511" s="13"/>
      <c r="Y1511" s="13"/>
      <c r="Z1511" s="13"/>
      <c r="AA1511" s="13"/>
      <c r="AB1511" s="13"/>
      <c r="AC1511" s="13"/>
      <c r="AD1511" s="13"/>
      <c r="AE1511" s="13"/>
      <c r="AT1511" s="233" t="s">
        <v>142</v>
      </c>
      <c r="AU1511" s="233" t="s">
        <v>81</v>
      </c>
      <c r="AV1511" s="13" t="s">
        <v>77</v>
      </c>
      <c r="AW1511" s="13" t="s">
        <v>33</v>
      </c>
      <c r="AX1511" s="13" t="s">
        <v>72</v>
      </c>
      <c r="AY1511" s="233" t="s">
        <v>132</v>
      </c>
    </row>
    <row r="1512" s="14" customFormat="1">
      <c r="A1512" s="14"/>
      <c r="B1512" s="234"/>
      <c r="C1512" s="235"/>
      <c r="D1512" s="225" t="s">
        <v>142</v>
      </c>
      <c r="E1512" s="236" t="s">
        <v>19</v>
      </c>
      <c r="F1512" s="237" t="s">
        <v>1368</v>
      </c>
      <c r="G1512" s="235"/>
      <c r="H1512" s="238">
        <v>66.359999999999999</v>
      </c>
      <c r="I1512" s="239"/>
      <c r="J1512" s="235"/>
      <c r="K1512" s="235"/>
      <c r="L1512" s="240"/>
      <c r="M1512" s="241"/>
      <c r="N1512" s="242"/>
      <c r="O1512" s="242"/>
      <c r="P1512" s="242"/>
      <c r="Q1512" s="242"/>
      <c r="R1512" s="242"/>
      <c r="S1512" s="242"/>
      <c r="T1512" s="243"/>
      <c r="U1512" s="14"/>
      <c r="V1512" s="14"/>
      <c r="W1512" s="14"/>
      <c r="X1512" s="14"/>
      <c r="Y1512" s="14"/>
      <c r="Z1512" s="14"/>
      <c r="AA1512" s="14"/>
      <c r="AB1512" s="14"/>
      <c r="AC1512" s="14"/>
      <c r="AD1512" s="14"/>
      <c r="AE1512" s="14"/>
      <c r="AT1512" s="244" t="s">
        <v>142</v>
      </c>
      <c r="AU1512" s="244" t="s">
        <v>81</v>
      </c>
      <c r="AV1512" s="14" t="s">
        <v>81</v>
      </c>
      <c r="AW1512" s="14" t="s">
        <v>33</v>
      </c>
      <c r="AX1512" s="14" t="s">
        <v>72</v>
      </c>
      <c r="AY1512" s="244" t="s">
        <v>132</v>
      </c>
    </row>
    <row r="1513" s="14" customFormat="1">
      <c r="A1513" s="14"/>
      <c r="B1513" s="234"/>
      <c r="C1513" s="235"/>
      <c r="D1513" s="225" t="s">
        <v>142</v>
      </c>
      <c r="E1513" s="236" t="s">
        <v>19</v>
      </c>
      <c r="F1513" s="237" t="s">
        <v>1369</v>
      </c>
      <c r="G1513" s="235"/>
      <c r="H1513" s="238">
        <v>254.50999999999999</v>
      </c>
      <c r="I1513" s="239"/>
      <c r="J1513" s="235"/>
      <c r="K1513" s="235"/>
      <c r="L1513" s="240"/>
      <c r="M1513" s="241"/>
      <c r="N1513" s="242"/>
      <c r="O1513" s="242"/>
      <c r="P1513" s="242"/>
      <c r="Q1513" s="242"/>
      <c r="R1513" s="242"/>
      <c r="S1513" s="242"/>
      <c r="T1513" s="243"/>
      <c r="U1513" s="14"/>
      <c r="V1513" s="14"/>
      <c r="W1513" s="14"/>
      <c r="X1513" s="14"/>
      <c r="Y1513" s="14"/>
      <c r="Z1513" s="14"/>
      <c r="AA1513" s="14"/>
      <c r="AB1513" s="14"/>
      <c r="AC1513" s="14"/>
      <c r="AD1513" s="14"/>
      <c r="AE1513" s="14"/>
      <c r="AT1513" s="244" t="s">
        <v>142</v>
      </c>
      <c r="AU1513" s="244" t="s">
        <v>81</v>
      </c>
      <c r="AV1513" s="14" t="s">
        <v>81</v>
      </c>
      <c r="AW1513" s="14" t="s">
        <v>33</v>
      </c>
      <c r="AX1513" s="14" t="s">
        <v>72</v>
      </c>
      <c r="AY1513" s="244" t="s">
        <v>132</v>
      </c>
    </row>
    <row r="1514" s="13" customFormat="1">
      <c r="A1514" s="13"/>
      <c r="B1514" s="223"/>
      <c r="C1514" s="224"/>
      <c r="D1514" s="225" t="s">
        <v>142</v>
      </c>
      <c r="E1514" s="226" t="s">
        <v>19</v>
      </c>
      <c r="F1514" s="227" t="s">
        <v>1370</v>
      </c>
      <c r="G1514" s="224"/>
      <c r="H1514" s="226" t="s">
        <v>19</v>
      </c>
      <c r="I1514" s="228"/>
      <c r="J1514" s="224"/>
      <c r="K1514" s="224"/>
      <c r="L1514" s="229"/>
      <c r="M1514" s="230"/>
      <c r="N1514" s="231"/>
      <c r="O1514" s="231"/>
      <c r="P1514" s="231"/>
      <c r="Q1514" s="231"/>
      <c r="R1514" s="231"/>
      <c r="S1514" s="231"/>
      <c r="T1514" s="232"/>
      <c r="U1514" s="13"/>
      <c r="V1514" s="13"/>
      <c r="W1514" s="13"/>
      <c r="X1514" s="13"/>
      <c r="Y1514" s="13"/>
      <c r="Z1514" s="13"/>
      <c r="AA1514" s="13"/>
      <c r="AB1514" s="13"/>
      <c r="AC1514" s="13"/>
      <c r="AD1514" s="13"/>
      <c r="AE1514" s="13"/>
      <c r="AT1514" s="233" t="s">
        <v>142</v>
      </c>
      <c r="AU1514" s="233" t="s">
        <v>81</v>
      </c>
      <c r="AV1514" s="13" t="s">
        <v>77</v>
      </c>
      <c r="AW1514" s="13" t="s">
        <v>33</v>
      </c>
      <c r="AX1514" s="13" t="s">
        <v>72</v>
      </c>
      <c r="AY1514" s="233" t="s">
        <v>132</v>
      </c>
    </row>
    <row r="1515" s="14" customFormat="1">
      <c r="A1515" s="14"/>
      <c r="B1515" s="234"/>
      <c r="C1515" s="235"/>
      <c r="D1515" s="225" t="s">
        <v>142</v>
      </c>
      <c r="E1515" s="236" t="s">
        <v>19</v>
      </c>
      <c r="F1515" s="237" t="s">
        <v>1371</v>
      </c>
      <c r="G1515" s="235"/>
      <c r="H1515" s="238">
        <v>48.664999999999999</v>
      </c>
      <c r="I1515" s="239"/>
      <c r="J1515" s="235"/>
      <c r="K1515" s="235"/>
      <c r="L1515" s="240"/>
      <c r="M1515" s="241"/>
      <c r="N1515" s="242"/>
      <c r="O1515" s="242"/>
      <c r="P1515" s="242"/>
      <c r="Q1515" s="242"/>
      <c r="R1515" s="242"/>
      <c r="S1515" s="242"/>
      <c r="T1515" s="243"/>
      <c r="U1515" s="14"/>
      <c r="V1515" s="14"/>
      <c r="W1515" s="14"/>
      <c r="X1515" s="14"/>
      <c r="Y1515" s="14"/>
      <c r="Z1515" s="14"/>
      <c r="AA1515" s="14"/>
      <c r="AB1515" s="14"/>
      <c r="AC1515" s="14"/>
      <c r="AD1515" s="14"/>
      <c r="AE1515" s="14"/>
      <c r="AT1515" s="244" t="s">
        <v>142</v>
      </c>
      <c r="AU1515" s="244" t="s">
        <v>81</v>
      </c>
      <c r="AV1515" s="14" t="s">
        <v>81</v>
      </c>
      <c r="AW1515" s="14" t="s">
        <v>33</v>
      </c>
      <c r="AX1515" s="14" t="s">
        <v>72</v>
      </c>
      <c r="AY1515" s="244" t="s">
        <v>132</v>
      </c>
    </row>
    <row r="1516" s="14" customFormat="1">
      <c r="A1516" s="14"/>
      <c r="B1516" s="234"/>
      <c r="C1516" s="235"/>
      <c r="D1516" s="225" t="s">
        <v>142</v>
      </c>
      <c r="E1516" s="236" t="s">
        <v>19</v>
      </c>
      <c r="F1516" s="237" t="s">
        <v>1372</v>
      </c>
      <c r="G1516" s="235"/>
      <c r="H1516" s="238">
        <v>78.222999999999999</v>
      </c>
      <c r="I1516" s="239"/>
      <c r="J1516" s="235"/>
      <c r="K1516" s="235"/>
      <c r="L1516" s="240"/>
      <c r="M1516" s="241"/>
      <c r="N1516" s="242"/>
      <c r="O1516" s="242"/>
      <c r="P1516" s="242"/>
      <c r="Q1516" s="242"/>
      <c r="R1516" s="242"/>
      <c r="S1516" s="242"/>
      <c r="T1516" s="243"/>
      <c r="U1516" s="14"/>
      <c r="V1516" s="14"/>
      <c r="W1516" s="14"/>
      <c r="X1516" s="14"/>
      <c r="Y1516" s="14"/>
      <c r="Z1516" s="14"/>
      <c r="AA1516" s="14"/>
      <c r="AB1516" s="14"/>
      <c r="AC1516" s="14"/>
      <c r="AD1516" s="14"/>
      <c r="AE1516" s="14"/>
      <c r="AT1516" s="244" t="s">
        <v>142</v>
      </c>
      <c r="AU1516" s="244" t="s">
        <v>81</v>
      </c>
      <c r="AV1516" s="14" t="s">
        <v>81</v>
      </c>
      <c r="AW1516" s="14" t="s">
        <v>33</v>
      </c>
      <c r="AX1516" s="14" t="s">
        <v>72</v>
      </c>
      <c r="AY1516" s="244" t="s">
        <v>132</v>
      </c>
    </row>
    <row r="1517" s="16" customFormat="1">
      <c r="A1517" s="16"/>
      <c r="B1517" s="256"/>
      <c r="C1517" s="257"/>
      <c r="D1517" s="225" t="s">
        <v>142</v>
      </c>
      <c r="E1517" s="258" t="s">
        <v>19</v>
      </c>
      <c r="F1517" s="259" t="s">
        <v>286</v>
      </c>
      <c r="G1517" s="257"/>
      <c r="H1517" s="260">
        <v>3362.6579999999999</v>
      </c>
      <c r="I1517" s="261"/>
      <c r="J1517" s="257"/>
      <c r="K1517" s="257"/>
      <c r="L1517" s="262"/>
      <c r="M1517" s="263"/>
      <c r="N1517" s="264"/>
      <c r="O1517" s="264"/>
      <c r="P1517" s="264"/>
      <c r="Q1517" s="264"/>
      <c r="R1517" s="264"/>
      <c r="S1517" s="264"/>
      <c r="T1517" s="265"/>
      <c r="U1517" s="16"/>
      <c r="V1517" s="16"/>
      <c r="W1517" s="16"/>
      <c r="X1517" s="16"/>
      <c r="Y1517" s="16"/>
      <c r="Z1517" s="16"/>
      <c r="AA1517" s="16"/>
      <c r="AB1517" s="16"/>
      <c r="AC1517" s="16"/>
      <c r="AD1517" s="16"/>
      <c r="AE1517" s="16"/>
      <c r="AT1517" s="266" t="s">
        <v>142</v>
      </c>
      <c r="AU1517" s="266" t="s">
        <v>81</v>
      </c>
      <c r="AV1517" s="16" t="s">
        <v>84</v>
      </c>
      <c r="AW1517" s="16" t="s">
        <v>33</v>
      </c>
      <c r="AX1517" s="16" t="s">
        <v>72</v>
      </c>
      <c r="AY1517" s="266" t="s">
        <v>132</v>
      </c>
    </row>
    <row r="1518" s="13" customFormat="1">
      <c r="A1518" s="13"/>
      <c r="B1518" s="223"/>
      <c r="C1518" s="224"/>
      <c r="D1518" s="225" t="s">
        <v>142</v>
      </c>
      <c r="E1518" s="226" t="s">
        <v>19</v>
      </c>
      <c r="F1518" s="227" t="s">
        <v>1373</v>
      </c>
      <c r="G1518" s="224"/>
      <c r="H1518" s="226" t="s">
        <v>19</v>
      </c>
      <c r="I1518" s="228"/>
      <c r="J1518" s="224"/>
      <c r="K1518" s="224"/>
      <c r="L1518" s="229"/>
      <c r="M1518" s="230"/>
      <c r="N1518" s="231"/>
      <c r="O1518" s="231"/>
      <c r="P1518" s="231"/>
      <c r="Q1518" s="231"/>
      <c r="R1518" s="231"/>
      <c r="S1518" s="231"/>
      <c r="T1518" s="232"/>
      <c r="U1518" s="13"/>
      <c r="V1518" s="13"/>
      <c r="W1518" s="13"/>
      <c r="X1518" s="13"/>
      <c r="Y1518" s="13"/>
      <c r="Z1518" s="13"/>
      <c r="AA1518" s="13"/>
      <c r="AB1518" s="13"/>
      <c r="AC1518" s="13"/>
      <c r="AD1518" s="13"/>
      <c r="AE1518" s="13"/>
      <c r="AT1518" s="233" t="s">
        <v>142</v>
      </c>
      <c r="AU1518" s="233" t="s">
        <v>81</v>
      </c>
      <c r="AV1518" s="13" t="s">
        <v>77</v>
      </c>
      <c r="AW1518" s="13" t="s">
        <v>33</v>
      </c>
      <c r="AX1518" s="13" t="s">
        <v>72</v>
      </c>
      <c r="AY1518" s="233" t="s">
        <v>132</v>
      </c>
    </row>
    <row r="1519" s="13" customFormat="1">
      <c r="A1519" s="13"/>
      <c r="B1519" s="223"/>
      <c r="C1519" s="224"/>
      <c r="D1519" s="225" t="s">
        <v>142</v>
      </c>
      <c r="E1519" s="226" t="s">
        <v>19</v>
      </c>
      <c r="F1519" s="227" t="s">
        <v>1374</v>
      </c>
      <c r="G1519" s="224"/>
      <c r="H1519" s="226" t="s">
        <v>19</v>
      </c>
      <c r="I1519" s="228"/>
      <c r="J1519" s="224"/>
      <c r="K1519" s="224"/>
      <c r="L1519" s="229"/>
      <c r="M1519" s="230"/>
      <c r="N1519" s="231"/>
      <c r="O1519" s="231"/>
      <c r="P1519" s="231"/>
      <c r="Q1519" s="231"/>
      <c r="R1519" s="231"/>
      <c r="S1519" s="231"/>
      <c r="T1519" s="232"/>
      <c r="U1519" s="13"/>
      <c r="V1519" s="13"/>
      <c r="W1519" s="13"/>
      <c r="X1519" s="13"/>
      <c r="Y1519" s="13"/>
      <c r="Z1519" s="13"/>
      <c r="AA1519" s="13"/>
      <c r="AB1519" s="13"/>
      <c r="AC1519" s="13"/>
      <c r="AD1519" s="13"/>
      <c r="AE1519" s="13"/>
      <c r="AT1519" s="233" t="s">
        <v>142</v>
      </c>
      <c r="AU1519" s="233" t="s">
        <v>81</v>
      </c>
      <c r="AV1519" s="13" t="s">
        <v>77</v>
      </c>
      <c r="AW1519" s="13" t="s">
        <v>33</v>
      </c>
      <c r="AX1519" s="13" t="s">
        <v>72</v>
      </c>
      <c r="AY1519" s="233" t="s">
        <v>132</v>
      </c>
    </row>
    <row r="1520" s="14" customFormat="1">
      <c r="A1520" s="14"/>
      <c r="B1520" s="234"/>
      <c r="C1520" s="235"/>
      <c r="D1520" s="225" t="s">
        <v>142</v>
      </c>
      <c r="E1520" s="236" t="s">
        <v>19</v>
      </c>
      <c r="F1520" s="237" t="s">
        <v>1375</v>
      </c>
      <c r="G1520" s="235"/>
      <c r="H1520" s="238">
        <v>76.799999999999997</v>
      </c>
      <c r="I1520" s="239"/>
      <c r="J1520" s="235"/>
      <c r="K1520" s="235"/>
      <c r="L1520" s="240"/>
      <c r="M1520" s="241"/>
      <c r="N1520" s="242"/>
      <c r="O1520" s="242"/>
      <c r="P1520" s="242"/>
      <c r="Q1520" s="242"/>
      <c r="R1520" s="242"/>
      <c r="S1520" s="242"/>
      <c r="T1520" s="243"/>
      <c r="U1520" s="14"/>
      <c r="V1520" s="14"/>
      <c r="W1520" s="14"/>
      <c r="X1520" s="14"/>
      <c r="Y1520" s="14"/>
      <c r="Z1520" s="14"/>
      <c r="AA1520" s="14"/>
      <c r="AB1520" s="14"/>
      <c r="AC1520" s="14"/>
      <c r="AD1520" s="14"/>
      <c r="AE1520" s="14"/>
      <c r="AT1520" s="244" t="s">
        <v>142</v>
      </c>
      <c r="AU1520" s="244" t="s">
        <v>81</v>
      </c>
      <c r="AV1520" s="14" t="s">
        <v>81</v>
      </c>
      <c r="AW1520" s="14" t="s">
        <v>33</v>
      </c>
      <c r="AX1520" s="14" t="s">
        <v>72</v>
      </c>
      <c r="AY1520" s="244" t="s">
        <v>132</v>
      </c>
    </row>
    <row r="1521" s="14" customFormat="1">
      <c r="A1521" s="14"/>
      <c r="B1521" s="234"/>
      <c r="C1521" s="235"/>
      <c r="D1521" s="225" t="s">
        <v>142</v>
      </c>
      <c r="E1521" s="236" t="s">
        <v>19</v>
      </c>
      <c r="F1521" s="237" t="s">
        <v>1376</v>
      </c>
      <c r="G1521" s="235"/>
      <c r="H1521" s="238">
        <v>263.88999999999999</v>
      </c>
      <c r="I1521" s="239"/>
      <c r="J1521" s="235"/>
      <c r="K1521" s="235"/>
      <c r="L1521" s="240"/>
      <c r="M1521" s="241"/>
      <c r="N1521" s="242"/>
      <c r="O1521" s="242"/>
      <c r="P1521" s="242"/>
      <c r="Q1521" s="242"/>
      <c r="R1521" s="242"/>
      <c r="S1521" s="242"/>
      <c r="T1521" s="243"/>
      <c r="U1521" s="14"/>
      <c r="V1521" s="14"/>
      <c r="W1521" s="14"/>
      <c r="X1521" s="14"/>
      <c r="Y1521" s="14"/>
      <c r="Z1521" s="14"/>
      <c r="AA1521" s="14"/>
      <c r="AB1521" s="14"/>
      <c r="AC1521" s="14"/>
      <c r="AD1521" s="14"/>
      <c r="AE1521" s="14"/>
      <c r="AT1521" s="244" t="s">
        <v>142</v>
      </c>
      <c r="AU1521" s="244" t="s">
        <v>81</v>
      </c>
      <c r="AV1521" s="14" t="s">
        <v>81</v>
      </c>
      <c r="AW1521" s="14" t="s">
        <v>33</v>
      </c>
      <c r="AX1521" s="14" t="s">
        <v>72</v>
      </c>
      <c r="AY1521" s="244" t="s">
        <v>132</v>
      </c>
    </row>
    <row r="1522" s="13" customFormat="1">
      <c r="A1522" s="13"/>
      <c r="B1522" s="223"/>
      <c r="C1522" s="224"/>
      <c r="D1522" s="225" t="s">
        <v>142</v>
      </c>
      <c r="E1522" s="226" t="s">
        <v>19</v>
      </c>
      <c r="F1522" s="227" t="s">
        <v>1377</v>
      </c>
      <c r="G1522" s="224"/>
      <c r="H1522" s="226" t="s">
        <v>19</v>
      </c>
      <c r="I1522" s="228"/>
      <c r="J1522" s="224"/>
      <c r="K1522" s="224"/>
      <c r="L1522" s="229"/>
      <c r="M1522" s="230"/>
      <c r="N1522" s="231"/>
      <c r="O1522" s="231"/>
      <c r="P1522" s="231"/>
      <c r="Q1522" s="231"/>
      <c r="R1522" s="231"/>
      <c r="S1522" s="231"/>
      <c r="T1522" s="232"/>
      <c r="U1522" s="13"/>
      <c r="V1522" s="13"/>
      <c r="W1522" s="13"/>
      <c r="X1522" s="13"/>
      <c r="Y1522" s="13"/>
      <c r="Z1522" s="13"/>
      <c r="AA1522" s="13"/>
      <c r="AB1522" s="13"/>
      <c r="AC1522" s="13"/>
      <c r="AD1522" s="13"/>
      <c r="AE1522" s="13"/>
      <c r="AT1522" s="233" t="s">
        <v>142</v>
      </c>
      <c r="AU1522" s="233" t="s">
        <v>81</v>
      </c>
      <c r="AV1522" s="13" t="s">
        <v>77</v>
      </c>
      <c r="AW1522" s="13" t="s">
        <v>33</v>
      </c>
      <c r="AX1522" s="13" t="s">
        <v>72</v>
      </c>
      <c r="AY1522" s="233" t="s">
        <v>132</v>
      </c>
    </row>
    <row r="1523" s="14" customFormat="1">
      <c r="A1523" s="14"/>
      <c r="B1523" s="234"/>
      <c r="C1523" s="235"/>
      <c r="D1523" s="225" t="s">
        <v>142</v>
      </c>
      <c r="E1523" s="236" t="s">
        <v>19</v>
      </c>
      <c r="F1523" s="237" t="s">
        <v>1378</v>
      </c>
      <c r="G1523" s="235"/>
      <c r="H1523" s="238">
        <v>44.991999999999997</v>
      </c>
      <c r="I1523" s="239"/>
      <c r="J1523" s="235"/>
      <c r="K1523" s="235"/>
      <c r="L1523" s="240"/>
      <c r="M1523" s="241"/>
      <c r="N1523" s="242"/>
      <c r="O1523" s="242"/>
      <c r="P1523" s="242"/>
      <c r="Q1523" s="242"/>
      <c r="R1523" s="242"/>
      <c r="S1523" s="242"/>
      <c r="T1523" s="243"/>
      <c r="U1523" s="14"/>
      <c r="V1523" s="14"/>
      <c r="W1523" s="14"/>
      <c r="X1523" s="14"/>
      <c r="Y1523" s="14"/>
      <c r="Z1523" s="14"/>
      <c r="AA1523" s="14"/>
      <c r="AB1523" s="14"/>
      <c r="AC1523" s="14"/>
      <c r="AD1523" s="14"/>
      <c r="AE1523" s="14"/>
      <c r="AT1523" s="244" t="s">
        <v>142</v>
      </c>
      <c r="AU1523" s="244" t="s">
        <v>81</v>
      </c>
      <c r="AV1523" s="14" t="s">
        <v>81</v>
      </c>
      <c r="AW1523" s="14" t="s">
        <v>33</v>
      </c>
      <c r="AX1523" s="14" t="s">
        <v>72</v>
      </c>
      <c r="AY1523" s="244" t="s">
        <v>132</v>
      </c>
    </row>
    <row r="1524" s="14" customFormat="1">
      <c r="A1524" s="14"/>
      <c r="B1524" s="234"/>
      <c r="C1524" s="235"/>
      <c r="D1524" s="225" t="s">
        <v>142</v>
      </c>
      <c r="E1524" s="236" t="s">
        <v>19</v>
      </c>
      <c r="F1524" s="237" t="s">
        <v>1379</v>
      </c>
      <c r="G1524" s="235"/>
      <c r="H1524" s="238">
        <v>131.10499999999999</v>
      </c>
      <c r="I1524" s="239"/>
      <c r="J1524" s="235"/>
      <c r="K1524" s="235"/>
      <c r="L1524" s="240"/>
      <c r="M1524" s="241"/>
      <c r="N1524" s="242"/>
      <c r="O1524" s="242"/>
      <c r="P1524" s="242"/>
      <c r="Q1524" s="242"/>
      <c r="R1524" s="242"/>
      <c r="S1524" s="242"/>
      <c r="T1524" s="243"/>
      <c r="U1524" s="14"/>
      <c r="V1524" s="14"/>
      <c r="W1524" s="14"/>
      <c r="X1524" s="14"/>
      <c r="Y1524" s="14"/>
      <c r="Z1524" s="14"/>
      <c r="AA1524" s="14"/>
      <c r="AB1524" s="14"/>
      <c r="AC1524" s="14"/>
      <c r="AD1524" s="14"/>
      <c r="AE1524" s="14"/>
      <c r="AT1524" s="244" t="s">
        <v>142</v>
      </c>
      <c r="AU1524" s="244" t="s">
        <v>81</v>
      </c>
      <c r="AV1524" s="14" t="s">
        <v>81</v>
      </c>
      <c r="AW1524" s="14" t="s">
        <v>33</v>
      </c>
      <c r="AX1524" s="14" t="s">
        <v>72</v>
      </c>
      <c r="AY1524" s="244" t="s">
        <v>132</v>
      </c>
    </row>
    <row r="1525" s="13" customFormat="1">
      <c r="A1525" s="13"/>
      <c r="B1525" s="223"/>
      <c r="C1525" s="224"/>
      <c r="D1525" s="225" t="s">
        <v>142</v>
      </c>
      <c r="E1525" s="226" t="s">
        <v>19</v>
      </c>
      <c r="F1525" s="227" t="s">
        <v>1380</v>
      </c>
      <c r="G1525" s="224"/>
      <c r="H1525" s="226" t="s">
        <v>19</v>
      </c>
      <c r="I1525" s="228"/>
      <c r="J1525" s="224"/>
      <c r="K1525" s="224"/>
      <c r="L1525" s="229"/>
      <c r="M1525" s="230"/>
      <c r="N1525" s="231"/>
      <c r="O1525" s="231"/>
      <c r="P1525" s="231"/>
      <c r="Q1525" s="231"/>
      <c r="R1525" s="231"/>
      <c r="S1525" s="231"/>
      <c r="T1525" s="232"/>
      <c r="U1525" s="13"/>
      <c r="V1525" s="13"/>
      <c r="W1525" s="13"/>
      <c r="X1525" s="13"/>
      <c r="Y1525" s="13"/>
      <c r="Z1525" s="13"/>
      <c r="AA1525" s="13"/>
      <c r="AB1525" s="13"/>
      <c r="AC1525" s="13"/>
      <c r="AD1525" s="13"/>
      <c r="AE1525" s="13"/>
      <c r="AT1525" s="233" t="s">
        <v>142</v>
      </c>
      <c r="AU1525" s="233" t="s">
        <v>81</v>
      </c>
      <c r="AV1525" s="13" t="s">
        <v>77</v>
      </c>
      <c r="AW1525" s="13" t="s">
        <v>33</v>
      </c>
      <c r="AX1525" s="13" t="s">
        <v>72</v>
      </c>
      <c r="AY1525" s="233" t="s">
        <v>132</v>
      </c>
    </row>
    <row r="1526" s="14" customFormat="1">
      <c r="A1526" s="14"/>
      <c r="B1526" s="234"/>
      <c r="C1526" s="235"/>
      <c r="D1526" s="225" t="s">
        <v>142</v>
      </c>
      <c r="E1526" s="236" t="s">
        <v>19</v>
      </c>
      <c r="F1526" s="237" t="s">
        <v>1381</v>
      </c>
      <c r="G1526" s="235"/>
      <c r="H1526" s="238">
        <v>45.662999999999997</v>
      </c>
      <c r="I1526" s="239"/>
      <c r="J1526" s="235"/>
      <c r="K1526" s="235"/>
      <c r="L1526" s="240"/>
      <c r="M1526" s="241"/>
      <c r="N1526" s="242"/>
      <c r="O1526" s="242"/>
      <c r="P1526" s="242"/>
      <c r="Q1526" s="242"/>
      <c r="R1526" s="242"/>
      <c r="S1526" s="242"/>
      <c r="T1526" s="243"/>
      <c r="U1526" s="14"/>
      <c r="V1526" s="14"/>
      <c r="W1526" s="14"/>
      <c r="X1526" s="14"/>
      <c r="Y1526" s="14"/>
      <c r="Z1526" s="14"/>
      <c r="AA1526" s="14"/>
      <c r="AB1526" s="14"/>
      <c r="AC1526" s="14"/>
      <c r="AD1526" s="14"/>
      <c r="AE1526" s="14"/>
      <c r="AT1526" s="244" t="s">
        <v>142</v>
      </c>
      <c r="AU1526" s="244" t="s">
        <v>81</v>
      </c>
      <c r="AV1526" s="14" t="s">
        <v>81</v>
      </c>
      <c r="AW1526" s="14" t="s">
        <v>33</v>
      </c>
      <c r="AX1526" s="14" t="s">
        <v>72</v>
      </c>
      <c r="AY1526" s="244" t="s">
        <v>132</v>
      </c>
    </row>
    <row r="1527" s="13" customFormat="1">
      <c r="A1527" s="13"/>
      <c r="B1527" s="223"/>
      <c r="C1527" s="224"/>
      <c r="D1527" s="225" t="s">
        <v>142</v>
      </c>
      <c r="E1527" s="226" t="s">
        <v>19</v>
      </c>
      <c r="F1527" s="227" t="s">
        <v>1382</v>
      </c>
      <c r="G1527" s="224"/>
      <c r="H1527" s="226" t="s">
        <v>19</v>
      </c>
      <c r="I1527" s="228"/>
      <c r="J1527" s="224"/>
      <c r="K1527" s="224"/>
      <c r="L1527" s="229"/>
      <c r="M1527" s="230"/>
      <c r="N1527" s="231"/>
      <c r="O1527" s="231"/>
      <c r="P1527" s="231"/>
      <c r="Q1527" s="231"/>
      <c r="R1527" s="231"/>
      <c r="S1527" s="231"/>
      <c r="T1527" s="232"/>
      <c r="U1527" s="13"/>
      <c r="V1527" s="13"/>
      <c r="W1527" s="13"/>
      <c r="X1527" s="13"/>
      <c r="Y1527" s="13"/>
      <c r="Z1527" s="13"/>
      <c r="AA1527" s="13"/>
      <c r="AB1527" s="13"/>
      <c r="AC1527" s="13"/>
      <c r="AD1527" s="13"/>
      <c r="AE1527" s="13"/>
      <c r="AT1527" s="233" t="s">
        <v>142</v>
      </c>
      <c r="AU1527" s="233" t="s">
        <v>81</v>
      </c>
      <c r="AV1527" s="13" t="s">
        <v>77</v>
      </c>
      <c r="AW1527" s="13" t="s">
        <v>33</v>
      </c>
      <c r="AX1527" s="13" t="s">
        <v>72</v>
      </c>
      <c r="AY1527" s="233" t="s">
        <v>132</v>
      </c>
    </row>
    <row r="1528" s="14" customFormat="1">
      <c r="A1528" s="14"/>
      <c r="B1528" s="234"/>
      <c r="C1528" s="235"/>
      <c r="D1528" s="225" t="s">
        <v>142</v>
      </c>
      <c r="E1528" s="236" t="s">
        <v>19</v>
      </c>
      <c r="F1528" s="237" t="s">
        <v>1383</v>
      </c>
      <c r="G1528" s="235"/>
      <c r="H1528" s="238">
        <v>61.990000000000002</v>
      </c>
      <c r="I1528" s="239"/>
      <c r="J1528" s="235"/>
      <c r="K1528" s="235"/>
      <c r="L1528" s="240"/>
      <c r="M1528" s="241"/>
      <c r="N1528" s="242"/>
      <c r="O1528" s="242"/>
      <c r="P1528" s="242"/>
      <c r="Q1528" s="242"/>
      <c r="R1528" s="242"/>
      <c r="S1528" s="242"/>
      <c r="T1528" s="243"/>
      <c r="U1528" s="14"/>
      <c r="V1528" s="14"/>
      <c r="W1528" s="14"/>
      <c r="X1528" s="14"/>
      <c r="Y1528" s="14"/>
      <c r="Z1528" s="14"/>
      <c r="AA1528" s="14"/>
      <c r="AB1528" s="14"/>
      <c r="AC1528" s="14"/>
      <c r="AD1528" s="14"/>
      <c r="AE1528" s="14"/>
      <c r="AT1528" s="244" t="s">
        <v>142</v>
      </c>
      <c r="AU1528" s="244" t="s">
        <v>81</v>
      </c>
      <c r="AV1528" s="14" t="s">
        <v>81</v>
      </c>
      <c r="AW1528" s="14" t="s">
        <v>33</v>
      </c>
      <c r="AX1528" s="14" t="s">
        <v>72</v>
      </c>
      <c r="AY1528" s="244" t="s">
        <v>132</v>
      </c>
    </row>
    <row r="1529" s="14" customFormat="1">
      <c r="A1529" s="14"/>
      <c r="B1529" s="234"/>
      <c r="C1529" s="235"/>
      <c r="D1529" s="225" t="s">
        <v>142</v>
      </c>
      <c r="E1529" s="236" t="s">
        <v>19</v>
      </c>
      <c r="F1529" s="237" t="s">
        <v>1384</v>
      </c>
      <c r="G1529" s="235"/>
      <c r="H1529" s="238">
        <v>178.41499999999999</v>
      </c>
      <c r="I1529" s="239"/>
      <c r="J1529" s="235"/>
      <c r="K1529" s="235"/>
      <c r="L1529" s="240"/>
      <c r="M1529" s="241"/>
      <c r="N1529" s="242"/>
      <c r="O1529" s="242"/>
      <c r="P1529" s="242"/>
      <c r="Q1529" s="242"/>
      <c r="R1529" s="242"/>
      <c r="S1529" s="242"/>
      <c r="T1529" s="243"/>
      <c r="U1529" s="14"/>
      <c r="V1529" s="14"/>
      <c r="W1529" s="14"/>
      <c r="X1529" s="14"/>
      <c r="Y1529" s="14"/>
      <c r="Z1529" s="14"/>
      <c r="AA1529" s="14"/>
      <c r="AB1529" s="14"/>
      <c r="AC1529" s="14"/>
      <c r="AD1529" s="14"/>
      <c r="AE1529" s="14"/>
      <c r="AT1529" s="244" t="s">
        <v>142</v>
      </c>
      <c r="AU1529" s="244" t="s">
        <v>81</v>
      </c>
      <c r="AV1529" s="14" t="s">
        <v>81</v>
      </c>
      <c r="AW1529" s="14" t="s">
        <v>33</v>
      </c>
      <c r="AX1529" s="14" t="s">
        <v>72</v>
      </c>
      <c r="AY1529" s="244" t="s">
        <v>132</v>
      </c>
    </row>
    <row r="1530" s="13" customFormat="1">
      <c r="A1530" s="13"/>
      <c r="B1530" s="223"/>
      <c r="C1530" s="224"/>
      <c r="D1530" s="225" t="s">
        <v>142</v>
      </c>
      <c r="E1530" s="226" t="s">
        <v>19</v>
      </c>
      <c r="F1530" s="227" t="s">
        <v>1385</v>
      </c>
      <c r="G1530" s="224"/>
      <c r="H1530" s="226" t="s">
        <v>19</v>
      </c>
      <c r="I1530" s="228"/>
      <c r="J1530" s="224"/>
      <c r="K1530" s="224"/>
      <c r="L1530" s="229"/>
      <c r="M1530" s="230"/>
      <c r="N1530" s="231"/>
      <c r="O1530" s="231"/>
      <c r="P1530" s="231"/>
      <c r="Q1530" s="231"/>
      <c r="R1530" s="231"/>
      <c r="S1530" s="231"/>
      <c r="T1530" s="232"/>
      <c r="U1530" s="13"/>
      <c r="V1530" s="13"/>
      <c r="W1530" s="13"/>
      <c r="X1530" s="13"/>
      <c r="Y1530" s="13"/>
      <c r="Z1530" s="13"/>
      <c r="AA1530" s="13"/>
      <c r="AB1530" s="13"/>
      <c r="AC1530" s="13"/>
      <c r="AD1530" s="13"/>
      <c r="AE1530" s="13"/>
      <c r="AT1530" s="233" t="s">
        <v>142</v>
      </c>
      <c r="AU1530" s="233" t="s">
        <v>81</v>
      </c>
      <c r="AV1530" s="13" t="s">
        <v>77</v>
      </c>
      <c r="AW1530" s="13" t="s">
        <v>33</v>
      </c>
      <c r="AX1530" s="13" t="s">
        <v>72</v>
      </c>
      <c r="AY1530" s="233" t="s">
        <v>132</v>
      </c>
    </row>
    <row r="1531" s="14" customFormat="1">
      <c r="A1531" s="14"/>
      <c r="B1531" s="234"/>
      <c r="C1531" s="235"/>
      <c r="D1531" s="225" t="s">
        <v>142</v>
      </c>
      <c r="E1531" s="236" t="s">
        <v>19</v>
      </c>
      <c r="F1531" s="237" t="s">
        <v>1386</v>
      </c>
      <c r="G1531" s="235"/>
      <c r="H1531" s="238">
        <v>80.393000000000001</v>
      </c>
      <c r="I1531" s="239"/>
      <c r="J1531" s="235"/>
      <c r="K1531" s="235"/>
      <c r="L1531" s="240"/>
      <c r="M1531" s="241"/>
      <c r="N1531" s="242"/>
      <c r="O1531" s="242"/>
      <c r="P1531" s="242"/>
      <c r="Q1531" s="242"/>
      <c r="R1531" s="242"/>
      <c r="S1531" s="242"/>
      <c r="T1531" s="243"/>
      <c r="U1531" s="14"/>
      <c r="V1531" s="14"/>
      <c r="W1531" s="14"/>
      <c r="X1531" s="14"/>
      <c r="Y1531" s="14"/>
      <c r="Z1531" s="14"/>
      <c r="AA1531" s="14"/>
      <c r="AB1531" s="14"/>
      <c r="AC1531" s="14"/>
      <c r="AD1531" s="14"/>
      <c r="AE1531" s="14"/>
      <c r="AT1531" s="244" t="s">
        <v>142</v>
      </c>
      <c r="AU1531" s="244" t="s">
        <v>81</v>
      </c>
      <c r="AV1531" s="14" t="s">
        <v>81</v>
      </c>
      <c r="AW1531" s="14" t="s">
        <v>33</v>
      </c>
      <c r="AX1531" s="14" t="s">
        <v>72</v>
      </c>
      <c r="AY1531" s="244" t="s">
        <v>132</v>
      </c>
    </row>
    <row r="1532" s="14" customFormat="1">
      <c r="A1532" s="14"/>
      <c r="B1532" s="234"/>
      <c r="C1532" s="235"/>
      <c r="D1532" s="225" t="s">
        <v>142</v>
      </c>
      <c r="E1532" s="236" t="s">
        <v>19</v>
      </c>
      <c r="F1532" s="237" t="s">
        <v>1387</v>
      </c>
      <c r="G1532" s="235"/>
      <c r="H1532" s="238">
        <v>137.15000000000001</v>
      </c>
      <c r="I1532" s="239"/>
      <c r="J1532" s="235"/>
      <c r="K1532" s="235"/>
      <c r="L1532" s="240"/>
      <c r="M1532" s="241"/>
      <c r="N1532" s="242"/>
      <c r="O1532" s="242"/>
      <c r="P1532" s="242"/>
      <c r="Q1532" s="242"/>
      <c r="R1532" s="242"/>
      <c r="S1532" s="242"/>
      <c r="T1532" s="243"/>
      <c r="U1532" s="14"/>
      <c r="V1532" s="14"/>
      <c r="W1532" s="14"/>
      <c r="X1532" s="14"/>
      <c r="Y1532" s="14"/>
      <c r="Z1532" s="14"/>
      <c r="AA1532" s="14"/>
      <c r="AB1532" s="14"/>
      <c r="AC1532" s="14"/>
      <c r="AD1532" s="14"/>
      <c r="AE1532" s="14"/>
      <c r="AT1532" s="244" t="s">
        <v>142</v>
      </c>
      <c r="AU1532" s="244" t="s">
        <v>81</v>
      </c>
      <c r="AV1532" s="14" t="s">
        <v>81</v>
      </c>
      <c r="AW1532" s="14" t="s">
        <v>33</v>
      </c>
      <c r="AX1532" s="14" t="s">
        <v>72</v>
      </c>
      <c r="AY1532" s="244" t="s">
        <v>132</v>
      </c>
    </row>
    <row r="1533" s="13" customFormat="1">
      <c r="A1533" s="13"/>
      <c r="B1533" s="223"/>
      <c r="C1533" s="224"/>
      <c r="D1533" s="225" t="s">
        <v>142</v>
      </c>
      <c r="E1533" s="226" t="s">
        <v>19</v>
      </c>
      <c r="F1533" s="227" t="s">
        <v>1388</v>
      </c>
      <c r="G1533" s="224"/>
      <c r="H1533" s="226" t="s">
        <v>19</v>
      </c>
      <c r="I1533" s="228"/>
      <c r="J1533" s="224"/>
      <c r="K1533" s="224"/>
      <c r="L1533" s="229"/>
      <c r="M1533" s="230"/>
      <c r="N1533" s="231"/>
      <c r="O1533" s="231"/>
      <c r="P1533" s="231"/>
      <c r="Q1533" s="231"/>
      <c r="R1533" s="231"/>
      <c r="S1533" s="231"/>
      <c r="T1533" s="232"/>
      <c r="U1533" s="13"/>
      <c r="V1533" s="13"/>
      <c r="W1533" s="13"/>
      <c r="X1533" s="13"/>
      <c r="Y1533" s="13"/>
      <c r="Z1533" s="13"/>
      <c r="AA1533" s="13"/>
      <c r="AB1533" s="13"/>
      <c r="AC1533" s="13"/>
      <c r="AD1533" s="13"/>
      <c r="AE1533" s="13"/>
      <c r="AT1533" s="233" t="s">
        <v>142</v>
      </c>
      <c r="AU1533" s="233" t="s">
        <v>81</v>
      </c>
      <c r="AV1533" s="13" t="s">
        <v>77</v>
      </c>
      <c r="AW1533" s="13" t="s">
        <v>33</v>
      </c>
      <c r="AX1533" s="13" t="s">
        <v>72</v>
      </c>
      <c r="AY1533" s="233" t="s">
        <v>132</v>
      </c>
    </row>
    <row r="1534" s="14" customFormat="1">
      <c r="A1534" s="14"/>
      <c r="B1534" s="234"/>
      <c r="C1534" s="235"/>
      <c r="D1534" s="225" t="s">
        <v>142</v>
      </c>
      <c r="E1534" s="236" t="s">
        <v>19</v>
      </c>
      <c r="F1534" s="237" t="s">
        <v>1389</v>
      </c>
      <c r="G1534" s="235"/>
      <c r="H1534" s="238">
        <v>53.877000000000002</v>
      </c>
      <c r="I1534" s="239"/>
      <c r="J1534" s="235"/>
      <c r="K1534" s="235"/>
      <c r="L1534" s="240"/>
      <c r="M1534" s="241"/>
      <c r="N1534" s="242"/>
      <c r="O1534" s="242"/>
      <c r="P1534" s="242"/>
      <c r="Q1534" s="242"/>
      <c r="R1534" s="242"/>
      <c r="S1534" s="242"/>
      <c r="T1534" s="243"/>
      <c r="U1534" s="14"/>
      <c r="V1534" s="14"/>
      <c r="W1534" s="14"/>
      <c r="X1534" s="14"/>
      <c r="Y1534" s="14"/>
      <c r="Z1534" s="14"/>
      <c r="AA1534" s="14"/>
      <c r="AB1534" s="14"/>
      <c r="AC1534" s="14"/>
      <c r="AD1534" s="14"/>
      <c r="AE1534" s="14"/>
      <c r="AT1534" s="244" t="s">
        <v>142</v>
      </c>
      <c r="AU1534" s="244" t="s">
        <v>81</v>
      </c>
      <c r="AV1534" s="14" t="s">
        <v>81</v>
      </c>
      <c r="AW1534" s="14" t="s">
        <v>33</v>
      </c>
      <c r="AX1534" s="14" t="s">
        <v>72</v>
      </c>
      <c r="AY1534" s="244" t="s">
        <v>132</v>
      </c>
    </row>
    <row r="1535" s="14" customFormat="1">
      <c r="A1535" s="14"/>
      <c r="B1535" s="234"/>
      <c r="C1535" s="235"/>
      <c r="D1535" s="225" t="s">
        <v>142</v>
      </c>
      <c r="E1535" s="236" t="s">
        <v>19</v>
      </c>
      <c r="F1535" s="237" t="s">
        <v>1390</v>
      </c>
      <c r="G1535" s="235"/>
      <c r="H1535" s="238">
        <v>156.16900000000001</v>
      </c>
      <c r="I1535" s="239"/>
      <c r="J1535" s="235"/>
      <c r="K1535" s="235"/>
      <c r="L1535" s="240"/>
      <c r="M1535" s="241"/>
      <c r="N1535" s="242"/>
      <c r="O1535" s="242"/>
      <c r="P1535" s="242"/>
      <c r="Q1535" s="242"/>
      <c r="R1535" s="242"/>
      <c r="S1535" s="242"/>
      <c r="T1535" s="243"/>
      <c r="U1535" s="14"/>
      <c r="V1535" s="14"/>
      <c r="W1535" s="14"/>
      <c r="X1535" s="14"/>
      <c r="Y1535" s="14"/>
      <c r="Z1535" s="14"/>
      <c r="AA1535" s="14"/>
      <c r="AB1535" s="14"/>
      <c r="AC1535" s="14"/>
      <c r="AD1535" s="14"/>
      <c r="AE1535" s="14"/>
      <c r="AT1535" s="244" t="s">
        <v>142</v>
      </c>
      <c r="AU1535" s="244" t="s">
        <v>81</v>
      </c>
      <c r="AV1535" s="14" t="s">
        <v>81</v>
      </c>
      <c r="AW1535" s="14" t="s">
        <v>33</v>
      </c>
      <c r="AX1535" s="14" t="s">
        <v>72</v>
      </c>
      <c r="AY1535" s="244" t="s">
        <v>132</v>
      </c>
    </row>
    <row r="1536" s="13" customFormat="1">
      <c r="A1536" s="13"/>
      <c r="B1536" s="223"/>
      <c r="C1536" s="224"/>
      <c r="D1536" s="225" t="s">
        <v>142</v>
      </c>
      <c r="E1536" s="226" t="s">
        <v>19</v>
      </c>
      <c r="F1536" s="227" t="s">
        <v>1391</v>
      </c>
      <c r="G1536" s="224"/>
      <c r="H1536" s="226" t="s">
        <v>19</v>
      </c>
      <c r="I1536" s="228"/>
      <c r="J1536" s="224"/>
      <c r="K1536" s="224"/>
      <c r="L1536" s="229"/>
      <c r="M1536" s="230"/>
      <c r="N1536" s="231"/>
      <c r="O1536" s="231"/>
      <c r="P1536" s="231"/>
      <c r="Q1536" s="231"/>
      <c r="R1536" s="231"/>
      <c r="S1536" s="231"/>
      <c r="T1536" s="232"/>
      <c r="U1536" s="13"/>
      <c r="V1536" s="13"/>
      <c r="W1536" s="13"/>
      <c r="X1536" s="13"/>
      <c r="Y1536" s="13"/>
      <c r="Z1536" s="13"/>
      <c r="AA1536" s="13"/>
      <c r="AB1536" s="13"/>
      <c r="AC1536" s="13"/>
      <c r="AD1536" s="13"/>
      <c r="AE1536" s="13"/>
      <c r="AT1536" s="233" t="s">
        <v>142</v>
      </c>
      <c r="AU1536" s="233" t="s">
        <v>81</v>
      </c>
      <c r="AV1536" s="13" t="s">
        <v>77</v>
      </c>
      <c r="AW1536" s="13" t="s">
        <v>33</v>
      </c>
      <c r="AX1536" s="13" t="s">
        <v>72</v>
      </c>
      <c r="AY1536" s="233" t="s">
        <v>132</v>
      </c>
    </row>
    <row r="1537" s="14" customFormat="1">
      <c r="A1537" s="14"/>
      <c r="B1537" s="234"/>
      <c r="C1537" s="235"/>
      <c r="D1537" s="225" t="s">
        <v>142</v>
      </c>
      <c r="E1537" s="236" t="s">
        <v>19</v>
      </c>
      <c r="F1537" s="237" t="s">
        <v>1392</v>
      </c>
      <c r="G1537" s="235"/>
      <c r="H1537" s="238">
        <v>15.221</v>
      </c>
      <c r="I1537" s="239"/>
      <c r="J1537" s="235"/>
      <c r="K1537" s="235"/>
      <c r="L1537" s="240"/>
      <c r="M1537" s="241"/>
      <c r="N1537" s="242"/>
      <c r="O1537" s="242"/>
      <c r="P1537" s="242"/>
      <c r="Q1537" s="242"/>
      <c r="R1537" s="242"/>
      <c r="S1537" s="242"/>
      <c r="T1537" s="243"/>
      <c r="U1537" s="14"/>
      <c r="V1537" s="14"/>
      <c r="W1537" s="14"/>
      <c r="X1537" s="14"/>
      <c r="Y1537" s="14"/>
      <c r="Z1537" s="14"/>
      <c r="AA1537" s="14"/>
      <c r="AB1537" s="14"/>
      <c r="AC1537" s="14"/>
      <c r="AD1537" s="14"/>
      <c r="AE1537" s="14"/>
      <c r="AT1537" s="244" t="s">
        <v>142</v>
      </c>
      <c r="AU1537" s="244" t="s">
        <v>81</v>
      </c>
      <c r="AV1537" s="14" t="s">
        <v>81</v>
      </c>
      <c r="AW1537" s="14" t="s">
        <v>33</v>
      </c>
      <c r="AX1537" s="14" t="s">
        <v>72</v>
      </c>
      <c r="AY1537" s="244" t="s">
        <v>132</v>
      </c>
    </row>
    <row r="1538" s="14" customFormat="1">
      <c r="A1538" s="14"/>
      <c r="B1538" s="234"/>
      <c r="C1538" s="235"/>
      <c r="D1538" s="225" t="s">
        <v>142</v>
      </c>
      <c r="E1538" s="236" t="s">
        <v>19</v>
      </c>
      <c r="F1538" s="237" t="s">
        <v>1393</v>
      </c>
      <c r="G1538" s="235"/>
      <c r="H1538" s="238">
        <v>63.863</v>
      </c>
      <c r="I1538" s="239"/>
      <c r="J1538" s="235"/>
      <c r="K1538" s="235"/>
      <c r="L1538" s="240"/>
      <c r="M1538" s="241"/>
      <c r="N1538" s="242"/>
      <c r="O1538" s="242"/>
      <c r="P1538" s="242"/>
      <c r="Q1538" s="242"/>
      <c r="R1538" s="242"/>
      <c r="S1538" s="242"/>
      <c r="T1538" s="243"/>
      <c r="U1538" s="14"/>
      <c r="V1538" s="14"/>
      <c r="W1538" s="14"/>
      <c r="X1538" s="14"/>
      <c r="Y1538" s="14"/>
      <c r="Z1538" s="14"/>
      <c r="AA1538" s="14"/>
      <c r="AB1538" s="14"/>
      <c r="AC1538" s="14"/>
      <c r="AD1538" s="14"/>
      <c r="AE1538" s="14"/>
      <c r="AT1538" s="244" t="s">
        <v>142</v>
      </c>
      <c r="AU1538" s="244" t="s">
        <v>81</v>
      </c>
      <c r="AV1538" s="14" t="s">
        <v>81</v>
      </c>
      <c r="AW1538" s="14" t="s">
        <v>33</v>
      </c>
      <c r="AX1538" s="14" t="s">
        <v>72</v>
      </c>
      <c r="AY1538" s="244" t="s">
        <v>132</v>
      </c>
    </row>
    <row r="1539" s="13" customFormat="1">
      <c r="A1539" s="13"/>
      <c r="B1539" s="223"/>
      <c r="C1539" s="224"/>
      <c r="D1539" s="225" t="s">
        <v>142</v>
      </c>
      <c r="E1539" s="226" t="s">
        <v>19</v>
      </c>
      <c r="F1539" s="227" t="s">
        <v>1394</v>
      </c>
      <c r="G1539" s="224"/>
      <c r="H1539" s="226" t="s">
        <v>19</v>
      </c>
      <c r="I1539" s="228"/>
      <c r="J1539" s="224"/>
      <c r="K1539" s="224"/>
      <c r="L1539" s="229"/>
      <c r="M1539" s="230"/>
      <c r="N1539" s="231"/>
      <c r="O1539" s="231"/>
      <c r="P1539" s="231"/>
      <c r="Q1539" s="231"/>
      <c r="R1539" s="231"/>
      <c r="S1539" s="231"/>
      <c r="T1539" s="232"/>
      <c r="U1539" s="13"/>
      <c r="V1539" s="13"/>
      <c r="W1539" s="13"/>
      <c r="X1539" s="13"/>
      <c r="Y1539" s="13"/>
      <c r="Z1539" s="13"/>
      <c r="AA1539" s="13"/>
      <c r="AB1539" s="13"/>
      <c r="AC1539" s="13"/>
      <c r="AD1539" s="13"/>
      <c r="AE1539" s="13"/>
      <c r="AT1539" s="233" t="s">
        <v>142</v>
      </c>
      <c r="AU1539" s="233" t="s">
        <v>81</v>
      </c>
      <c r="AV1539" s="13" t="s">
        <v>77</v>
      </c>
      <c r="AW1539" s="13" t="s">
        <v>33</v>
      </c>
      <c r="AX1539" s="13" t="s">
        <v>72</v>
      </c>
      <c r="AY1539" s="233" t="s">
        <v>132</v>
      </c>
    </row>
    <row r="1540" s="14" customFormat="1">
      <c r="A1540" s="14"/>
      <c r="B1540" s="234"/>
      <c r="C1540" s="235"/>
      <c r="D1540" s="225" t="s">
        <v>142</v>
      </c>
      <c r="E1540" s="236" t="s">
        <v>19</v>
      </c>
      <c r="F1540" s="237" t="s">
        <v>1395</v>
      </c>
      <c r="G1540" s="235"/>
      <c r="H1540" s="238">
        <v>13.75</v>
      </c>
      <c r="I1540" s="239"/>
      <c r="J1540" s="235"/>
      <c r="K1540" s="235"/>
      <c r="L1540" s="240"/>
      <c r="M1540" s="241"/>
      <c r="N1540" s="242"/>
      <c r="O1540" s="242"/>
      <c r="P1540" s="242"/>
      <c r="Q1540" s="242"/>
      <c r="R1540" s="242"/>
      <c r="S1540" s="242"/>
      <c r="T1540" s="243"/>
      <c r="U1540" s="14"/>
      <c r="V1540" s="14"/>
      <c r="W1540" s="14"/>
      <c r="X1540" s="14"/>
      <c r="Y1540" s="14"/>
      <c r="Z1540" s="14"/>
      <c r="AA1540" s="14"/>
      <c r="AB1540" s="14"/>
      <c r="AC1540" s="14"/>
      <c r="AD1540" s="14"/>
      <c r="AE1540" s="14"/>
      <c r="AT1540" s="244" t="s">
        <v>142</v>
      </c>
      <c r="AU1540" s="244" t="s">
        <v>81</v>
      </c>
      <c r="AV1540" s="14" t="s">
        <v>81</v>
      </c>
      <c r="AW1540" s="14" t="s">
        <v>33</v>
      </c>
      <c r="AX1540" s="14" t="s">
        <v>72</v>
      </c>
      <c r="AY1540" s="244" t="s">
        <v>132</v>
      </c>
    </row>
    <row r="1541" s="14" customFormat="1">
      <c r="A1541" s="14"/>
      <c r="B1541" s="234"/>
      <c r="C1541" s="235"/>
      <c r="D1541" s="225" t="s">
        <v>142</v>
      </c>
      <c r="E1541" s="236" t="s">
        <v>19</v>
      </c>
      <c r="F1541" s="237" t="s">
        <v>1396</v>
      </c>
      <c r="G1541" s="235"/>
      <c r="H1541" s="238">
        <v>18.399999999999999</v>
      </c>
      <c r="I1541" s="239"/>
      <c r="J1541" s="235"/>
      <c r="K1541" s="235"/>
      <c r="L1541" s="240"/>
      <c r="M1541" s="241"/>
      <c r="N1541" s="242"/>
      <c r="O1541" s="242"/>
      <c r="P1541" s="242"/>
      <c r="Q1541" s="242"/>
      <c r="R1541" s="242"/>
      <c r="S1541" s="242"/>
      <c r="T1541" s="243"/>
      <c r="U1541" s="14"/>
      <c r="V1541" s="14"/>
      <c r="W1541" s="14"/>
      <c r="X1541" s="14"/>
      <c r="Y1541" s="14"/>
      <c r="Z1541" s="14"/>
      <c r="AA1541" s="14"/>
      <c r="AB1541" s="14"/>
      <c r="AC1541" s="14"/>
      <c r="AD1541" s="14"/>
      <c r="AE1541" s="14"/>
      <c r="AT1541" s="244" t="s">
        <v>142</v>
      </c>
      <c r="AU1541" s="244" t="s">
        <v>81</v>
      </c>
      <c r="AV1541" s="14" t="s">
        <v>81</v>
      </c>
      <c r="AW1541" s="14" t="s">
        <v>33</v>
      </c>
      <c r="AX1541" s="14" t="s">
        <v>72</v>
      </c>
      <c r="AY1541" s="244" t="s">
        <v>132</v>
      </c>
    </row>
    <row r="1542" s="16" customFormat="1">
      <c r="A1542" s="16"/>
      <c r="B1542" s="256"/>
      <c r="C1542" s="257"/>
      <c r="D1542" s="225" t="s">
        <v>142</v>
      </c>
      <c r="E1542" s="258" t="s">
        <v>19</v>
      </c>
      <c r="F1542" s="259" t="s">
        <v>286</v>
      </c>
      <c r="G1542" s="257"/>
      <c r="H1542" s="260">
        <v>1341.6780000000001</v>
      </c>
      <c r="I1542" s="261"/>
      <c r="J1542" s="257"/>
      <c r="K1542" s="257"/>
      <c r="L1542" s="262"/>
      <c r="M1542" s="263"/>
      <c r="N1542" s="264"/>
      <c r="O1542" s="264"/>
      <c r="P1542" s="264"/>
      <c r="Q1542" s="264"/>
      <c r="R1542" s="264"/>
      <c r="S1542" s="264"/>
      <c r="T1542" s="265"/>
      <c r="U1542" s="16"/>
      <c r="V1542" s="16"/>
      <c r="W1542" s="16"/>
      <c r="X1542" s="16"/>
      <c r="Y1542" s="16"/>
      <c r="Z1542" s="16"/>
      <c r="AA1542" s="16"/>
      <c r="AB1542" s="16"/>
      <c r="AC1542" s="16"/>
      <c r="AD1542" s="16"/>
      <c r="AE1542" s="16"/>
      <c r="AT1542" s="266" t="s">
        <v>142</v>
      </c>
      <c r="AU1542" s="266" t="s">
        <v>81</v>
      </c>
      <c r="AV1542" s="16" t="s">
        <v>84</v>
      </c>
      <c r="AW1542" s="16" t="s">
        <v>33</v>
      </c>
      <c r="AX1542" s="16" t="s">
        <v>72</v>
      </c>
      <c r="AY1542" s="266" t="s">
        <v>132</v>
      </c>
    </row>
    <row r="1543" s="13" customFormat="1">
      <c r="A1543" s="13"/>
      <c r="B1543" s="223"/>
      <c r="C1543" s="224"/>
      <c r="D1543" s="225" t="s">
        <v>142</v>
      </c>
      <c r="E1543" s="226" t="s">
        <v>19</v>
      </c>
      <c r="F1543" s="227" t="s">
        <v>1397</v>
      </c>
      <c r="G1543" s="224"/>
      <c r="H1543" s="226" t="s">
        <v>19</v>
      </c>
      <c r="I1543" s="228"/>
      <c r="J1543" s="224"/>
      <c r="K1543" s="224"/>
      <c r="L1543" s="229"/>
      <c r="M1543" s="230"/>
      <c r="N1543" s="231"/>
      <c r="O1543" s="231"/>
      <c r="P1543" s="231"/>
      <c r="Q1543" s="231"/>
      <c r="R1543" s="231"/>
      <c r="S1543" s="231"/>
      <c r="T1543" s="232"/>
      <c r="U1543" s="13"/>
      <c r="V1543" s="13"/>
      <c r="W1543" s="13"/>
      <c r="X1543" s="13"/>
      <c r="Y1543" s="13"/>
      <c r="Z1543" s="13"/>
      <c r="AA1543" s="13"/>
      <c r="AB1543" s="13"/>
      <c r="AC1543" s="13"/>
      <c r="AD1543" s="13"/>
      <c r="AE1543" s="13"/>
      <c r="AT1543" s="233" t="s">
        <v>142</v>
      </c>
      <c r="AU1543" s="233" t="s">
        <v>81</v>
      </c>
      <c r="AV1543" s="13" t="s">
        <v>77</v>
      </c>
      <c r="AW1543" s="13" t="s">
        <v>33</v>
      </c>
      <c r="AX1543" s="13" t="s">
        <v>72</v>
      </c>
      <c r="AY1543" s="233" t="s">
        <v>132</v>
      </c>
    </row>
    <row r="1544" s="13" customFormat="1">
      <c r="A1544" s="13"/>
      <c r="B1544" s="223"/>
      <c r="C1544" s="224"/>
      <c r="D1544" s="225" t="s">
        <v>142</v>
      </c>
      <c r="E1544" s="226" t="s">
        <v>19</v>
      </c>
      <c r="F1544" s="227" t="s">
        <v>1398</v>
      </c>
      <c r="G1544" s="224"/>
      <c r="H1544" s="226" t="s">
        <v>19</v>
      </c>
      <c r="I1544" s="228"/>
      <c r="J1544" s="224"/>
      <c r="K1544" s="224"/>
      <c r="L1544" s="229"/>
      <c r="M1544" s="230"/>
      <c r="N1544" s="231"/>
      <c r="O1544" s="231"/>
      <c r="P1544" s="231"/>
      <c r="Q1544" s="231"/>
      <c r="R1544" s="231"/>
      <c r="S1544" s="231"/>
      <c r="T1544" s="232"/>
      <c r="U1544" s="13"/>
      <c r="V1544" s="13"/>
      <c r="W1544" s="13"/>
      <c r="X1544" s="13"/>
      <c r="Y1544" s="13"/>
      <c r="Z1544" s="13"/>
      <c r="AA1544" s="13"/>
      <c r="AB1544" s="13"/>
      <c r="AC1544" s="13"/>
      <c r="AD1544" s="13"/>
      <c r="AE1544" s="13"/>
      <c r="AT1544" s="233" t="s">
        <v>142</v>
      </c>
      <c r="AU1544" s="233" t="s">
        <v>81</v>
      </c>
      <c r="AV1544" s="13" t="s">
        <v>77</v>
      </c>
      <c r="AW1544" s="13" t="s">
        <v>33</v>
      </c>
      <c r="AX1544" s="13" t="s">
        <v>72</v>
      </c>
      <c r="AY1544" s="233" t="s">
        <v>132</v>
      </c>
    </row>
    <row r="1545" s="14" customFormat="1">
      <c r="A1545" s="14"/>
      <c r="B1545" s="234"/>
      <c r="C1545" s="235"/>
      <c r="D1545" s="225" t="s">
        <v>142</v>
      </c>
      <c r="E1545" s="236" t="s">
        <v>19</v>
      </c>
      <c r="F1545" s="237" t="s">
        <v>1399</v>
      </c>
      <c r="G1545" s="235"/>
      <c r="H1545" s="238">
        <v>250</v>
      </c>
      <c r="I1545" s="239"/>
      <c r="J1545" s="235"/>
      <c r="K1545" s="235"/>
      <c r="L1545" s="240"/>
      <c r="M1545" s="241"/>
      <c r="N1545" s="242"/>
      <c r="O1545" s="242"/>
      <c r="P1545" s="242"/>
      <c r="Q1545" s="242"/>
      <c r="R1545" s="242"/>
      <c r="S1545" s="242"/>
      <c r="T1545" s="243"/>
      <c r="U1545" s="14"/>
      <c r="V1545" s="14"/>
      <c r="W1545" s="14"/>
      <c r="X1545" s="14"/>
      <c r="Y1545" s="14"/>
      <c r="Z1545" s="14"/>
      <c r="AA1545" s="14"/>
      <c r="AB1545" s="14"/>
      <c r="AC1545" s="14"/>
      <c r="AD1545" s="14"/>
      <c r="AE1545" s="14"/>
      <c r="AT1545" s="244" t="s">
        <v>142</v>
      </c>
      <c r="AU1545" s="244" t="s">
        <v>81</v>
      </c>
      <c r="AV1545" s="14" t="s">
        <v>81</v>
      </c>
      <c r="AW1545" s="14" t="s">
        <v>33</v>
      </c>
      <c r="AX1545" s="14" t="s">
        <v>72</v>
      </c>
      <c r="AY1545" s="244" t="s">
        <v>132</v>
      </c>
    </row>
    <row r="1546" s="15" customFormat="1">
      <c r="A1546" s="15"/>
      <c r="B1546" s="245"/>
      <c r="C1546" s="246"/>
      <c r="D1546" s="225" t="s">
        <v>142</v>
      </c>
      <c r="E1546" s="247" t="s">
        <v>19</v>
      </c>
      <c r="F1546" s="248" t="s">
        <v>152</v>
      </c>
      <c r="G1546" s="246"/>
      <c r="H1546" s="249">
        <v>4954.3360000000002</v>
      </c>
      <c r="I1546" s="250"/>
      <c r="J1546" s="246"/>
      <c r="K1546" s="246"/>
      <c r="L1546" s="251"/>
      <c r="M1546" s="252"/>
      <c r="N1546" s="253"/>
      <c r="O1546" s="253"/>
      <c r="P1546" s="253"/>
      <c r="Q1546" s="253"/>
      <c r="R1546" s="253"/>
      <c r="S1546" s="253"/>
      <c r="T1546" s="254"/>
      <c r="U1546" s="15"/>
      <c r="V1546" s="15"/>
      <c r="W1546" s="15"/>
      <c r="X1546" s="15"/>
      <c r="Y1546" s="15"/>
      <c r="Z1546" s="15"/>
      <c r="AA1546" s="15"/>
      <c r="AB1546" s="15"/>
      <c r="AC1546" s="15"/>
      <c r="AD1546" s="15"/>
      <c r="AE1546" s="15"/>
      <c r="AT1546" s="255" t="s">
        <v>142</v>
      </c>
      <c r="AU1546" s="255" t="s">
        <v>81</v>
      </c>
      <c r="AV1546" s="15" t="s">
        <v>87</v>
      </c>
      <c r="AW1546" s="15" t="s">
        <v>33</v>
      </c>
      <c r="AX1546" s="15" t="s">
        <v>77</v>
      </c>
      <c r="AY1546" s="255" t="s">
        <v>132</v>
      </c>
    </row>
    <row r="1547" s="2" customFormat="1" ht="24.15" customHeight="1">
      <c r="A1547" s="39"/>
      <c r="B1547" s="40"/>
      <c r="C1547" s="205" t="s">
        <v>1400</v>
      </c>
      <c r="D1547" s="205" t="s">
        <v>134</v>
      </c>
      <c r="E1547" s="206" t="s">
        <v>1401</v>
      </c>
      <c r="F1547" s="207" t="s">
        <v>1402</v>
      </c>
      <c r="G1547" s="208" t="s">
        <v>155</v>
      </c>
      <c r="H1547" s="209">
        <v>933.17999999999995</v>
      </c>
      <c r="I1547" s="210"/>
      <c r="J1547" s="211">
        <f>ROUND(I1547*H1547,2)</f>
        <v>0</v>
      </c>
      <c r="K1547" s="207" t="s">
        <v>138</v>
      </c>
      <c r="L1547" s="45"/>
      <c r="M1547" s="212" t="s">
        <v>19</v>
      </c>
      <c r="N1547" s="213" t="s">
        <v>43</v>
      </c>
      <c r="O1547" s="85"/>
      <c r="P1547" s="214">
        <f>O1547*H1547</f>
        <v>0</v>
      </c>
      <c r="Q1547" s="214">
        <v>0</v>
      </c>
      <c r="R1547" s="214">
        <f>Q1547*H1547</f>
        <v>0</v>
      </c>
      <c r="S1547" s="214">
        <v>0</v>
      </c>
      <c r="T1547" s="215">
        <f>S1547*H1547</f>
        <v>0</v>
      </c>
      <c r="U1547" s="39"/>
      <c r="V1547" s="39"/>
      <c r="W1547" s="39"/>
      <c r="X1547" s="39"/>
      <c r="Y1547" s="39"/>
      <c r="Z1547" s="39"/>
      <c r="AA1547" s="39"/>
      <c r="AB1547" s="39"/>
      <c r="AC1547" s="39"/>
      <c r="AD1547" s="39"/>
      <c r="AE1547" s="39"/>
      <c r="AR1547" s="216" t="s">
        <v>333</v>
      </c>
      <c r="AT1547" s="216" t="s">
        <v>134</v>
      </c>
      <c r="AU1547" s="216" t="s">
        <v>81</v>
      </c>
      <c r="AY1547" s="18" t="s">
        <v>132</v>
      </c>
      <c r="BE1547" s="217">
        <f>IF(N1547="základní",J1547,0)</f>
        <v>0</v>
      </c>
      <c r="BF1547" s="217">
        <f>IF(N1547="snížená",J1547,0)</f>
        <v>0</v>
      </c>
      <c r="BG1547" s="217">
        <f>IF(N1547="zákl. přenesená",J1547,0)</f>
        <v>0</v>
      </c>
      <c r="BH1547" s="217">
        <f>IF(N1547="sníž. přenesená",J1547,0)</f>
        <v>0</v>
      </c>
      <c r="BI1547" s="217">
        <f>IF(N1547="nulová",J1547,0)</f>
        <v>0</v>
      </c>
      <c r="BJ1547" s="18" t="s">
        <v>77</v>
      </c>
      <c r="BK1547" s="217">
        <f>ROUND(I1547*H1547,2)</f>
        <v>0</v>
      </c>
      <c r="BL1547" s="18" t="s">
        <v>333</v>
      </c>
      <c r="BM1547" s="216" t="s">
        <v>1403</v>
      </c>
    </row>
    <row r="1548" s="2" customFormat="1">
      <c r="A1548" s="39"/>
      <c r="B1548" s="40"/>
      <c r="C1548" s="41"/>
      <c r="D1548" s="218" t="s">
        <v>140</v>
      </c>
      <c r="E1548" s="41"/>
      <c r="F1548" s="219" t="s">
        <v>1404</v>
      </c>
      <c r="G1548" s="41"/>
      <c r="H1548" s="41"/>
      <c r="I1548" s="220"/>
      <c r="J1548" s="41"/>
      <c r="K1548" s="41"/>
      <c r="L1548" s="45"/>
      <c r="M1548" s="221"/>
      <c r="N1548" s="222"/>
      <c r="O1548" s="85"/>
      <c r="P1548" s="85"/>
      <c r="Q1548" s="85"/>
      <c r="R1548" s="85"/>
      <c r="S1548" s="85"/>
      <c r="T1548" s="86"/>
      <c r="U1548" s="39"/>
      <c r="V1548" s="39"/>
      <c r="W1548" s="39"/>
      <c r="X1548" s="39"/>
      <c r="Y1548" s="39"/>
      <c r="Z1548" s="39"/>
      <c r="AA1548" s="39"/>
      <c r="AB1548" s="39"/>
      <c r="AC1548" s="39"/>
      <c r="AD1548" s="39"/>
      <c r="AE1548" s="39"/>
      <c r="AT1548" s="18" t="s">
        <v>140</v>
      </c>
      <c r="AU1548" s="18" t="s">
        <v>81</v>
      </c>
    </row>
    <row r="1549" s="13" customFormat="1">
      <c r="A1549" s="13"/>
      <c r="B1549" s="223"/>
      <c r="C1549" s="224"/>
      <c r="D1549" s="225" t="s">
        <v>142</v>
      </c>
      <c r="E1549" s="226" t="s">
        <v>19</v>
      </c>
      <c r="F1549" s="227" t="s">
        <v>1326</v>
      </c>
      <c r="G1549" s="224"/>
      <c r="H1549" s="226" t="s">
        <v>19</v>
      </c>
      <c r="I1549" s="228"/>
      <c r="J1549" s="224"/>
      <c r="K1549" s="224"/>
      <c r="L1549" s="229"/>
      <c r="M1549" s="230"/>
      <c r="N1549" s="231"/>
      <c r="O1549" s="231"/>
      <c r="P1549" s="231"/>
      <c r="Q1549" s="231"/>
      <c r="R1549" s="231"/>
      <c r="S1549" s="231"/>
      <c r="T1549" s="232"/>
      <c r="U1549" s="13"/>
      <c r="V1549" s="13"/>
      <c r="W1549" s="13"/>
      <c r="X1549" s="13"/>
      <c r="Y1549" s="13"/>
      <c r="Z1549" s="13"/>
      <c r="AA1549" s="13"/>
      <c r="AB1549" s="13"/>
      <c r="AC1549" s="13"/>
      <c r="AD1549" s="13"/>
      <c r="AE1549" s="13"/>
      <c r="AT1549" s="233" t="s">
        <v>142</v>
      </c>
      <c r="AU1549" s="233" t="s">
        <v>81</v>
      </c>
      <c r="AV1549" s="13" t="s">
        <v>77</v>
      </c>
      <c r="AW1549" s="13" t="s">
        <v>33</v>
      </c>
      <c r="AX1549" s="13" t="s">
        <v>72</v>
      </c>
      <c r="AY1549" s="233" t="s">
        <v>132</v>
      </c>
    </row>
    <row r="1550" s="13" customFormat="1">
      <c r="A1550" s="13"/>
      <c r="B1550" s="223"/>
      <c r="C1550" s="224"/>
      <c r="D1550" s="225" t="s">
        <v>142</v>
      </c>
      <c r="E1550" s="226" t="s">
        <v>19</v>
      </c>
      <c r="F1550" s="227" t="s">
        <v>1405</v>
      </c>
      <c r="G1550" s="224"/>
      <c r="H1550" s="226" t="s">
        <v>19</v>
      </c>
      <c r="I1550" s="228"/>
      <c r="J1550" s="224"/>
      <c r="K1550" s="224"/>
      <c r="L1550" s="229"/>
      <c r="M1550" s="230"/>
      <c r="N1550" s="231"/>
      <c r="O1550" s="231"/>
      <c r="P1550" s="231"/>
      <c r="Q1550" s="231"/>
      <c r="R1550" s="231"/>
      <c r="S1550" s="231"/>
      <c r="T1550" s="232"/>
      <c r="U1550" s="13"/>
      <c r="V1550" s="13"/>
      <c r="W1550" s="13"/>
      <c r="X1550" s="13"/>
      <c r="Y1550" s="13"/>
      <c r="Z1550" s="13"/>
      <c r="AA1550" s="13"/>
      <c r="AB1550" s="13"/>
      <c r="AC1550" s="13"/>
      <c r="AD1550" s="13"/>
      <c r="AE1550" s="13"/>
      <c r="AT1550" s="233" t="s">
        <v>142</v>
      </c>
      <c r="AU1550" s="233" t="s">
        <v>81</v>
      </c>
      <c r="AV1550" s="13" t="s">
        <v>77</v>
      </c>
      <c r="AW1550" s="13" t="s">
        <v>33</v>
      </c>
      <c r="AX1550" s="13" t="s">
        <v>72</v>
      </c>
      <c r="AY1550" s="233" t="s">
        <v>132</v>
      </c>
    </row>
    <row r="1551" s="14" customFormat="1">
      <c r="A1551" s="14"/>
      <c r="B1551" s="234"/>
      <c r="C1551" s="235"/>
      <c r="D1551" s="225" t="s">
        <v>142</v>
      </c>
      <c r="E1551" s="236" t="s">
        <v>19</v>
      </c>
      <c r="F1551" s="237" t="s">
        <v>1406</v>
      </c>
      <c r="G1551" s="235"/>
      <c r="H1551" s="238">
        <v>95.040000000000006</v>
      </c>
      <c r="I1551" s="239"/>
      <c r="J1551" s="235"/>
      <c r="K1551" s="235"/>
      <c r="L1551" s="240"/>
      <c r="M1551" s="241"/>
      <c r="N1551" s="242"/>
      <c r="O1551" s="242"/>
      <c r="P1551" s="242"/>
      <c r="Q1551" s="242"/>
      <c r="R1551" s="242"/>
      <c r="S1551" s="242"/>
      <c r="T1551" s="243"/>
      <c r="U1551" s="14"/>
      <c r="V1551" s="14"/>
      <c r="W1551" s="14"/>
      <c r="X1551" s="14"/>
      <c r="Y1551" s="14"/>
      <c r="Z1551" s="14"/>
      <c r="AA1551" s="14"/>
      <c r="AB1551" s="14"/>
      <c r="AC1551" s="14"/>
      <c r="AD1551" s="14"/>
      <c r="AE1551" s="14"/>
      <c r="AT1551" s="244" t="s">
        <v>142</v>
      </c>
      <c r="AU1551" s="244" t="s">
        <v>81</v>
      </c>
      <c r="AV1551" s="14" t="s">
        <v>81</v>
      </c>
      <c r="AW1551" s="14" t="s">
        <v>33</v>
      </c>
      <c r="AX1551" s="14" t="s">
        <v>72</v>
      </c>
      <c r="AY1551" s="244" t="s">
        <v>132</v>
      </c>
    </row>
    <row r="1552" s="14" customFormat="1">
      <c r="A1552" s="14"/>
      <c r="B1552" s="234"/>
      <c r="C1552" s="235"/>
      <c r="D1552" s="225" t="s">
        <v>142</v>
      </c>
      <c r="E1552" s="236" t="s">
        <v>19</v>
      </c>
      <c r="F1552" s="237" t="s">
        <v>1407</v>
      </c>
      <c r="G1552" s="235"/>
      <c r="H1552" s="238">
        <v>268.19999999999999</v>
      </c>
      <c r="I1552" s="239"/>
      <c r="J1552" s="235"/>
      <c r="K1552" s="235"/>
      <c r="L1552" s="240"/>
      <c r="M1552" s="241"/>
      <c r="N1552" s="242"/>
      <c r="O1552" s="242"/>
      <c r="P1552" s="242"/>
      <c r="Q1552" s="242"/>
      <c r="R1552" s="242"/>
      <c r="S1552" s="242"/>
      <c r="T1552" s="243"/>
      <c r="U1552" s="14"/>
      <c r="V1552" s="14"/>
      <c r="W1552" s="14"/>
      <c r="X1552" s="14"/>
      <c r="Y1552" s="14"/>
      <c r="Z1552" s="14"/>
      <c r="AA1552" s="14"/>
      <c r="AB1552" s="14"/>
      <c r="AC1552" s="14"/>
      <c r="AD1552" s="14"/>
      <c r="AE1552" s="14"/>
      <c r="AT1552" s="244" t="s">
        <v>142</v>
      </c>
      <c r="AU1552" s="244" t="s">
        <v>81</v>
      </c>
      <c r="AV1552" s="14" t="s">
        <v>81</v>
      </c>
      <c r="AW1552" s="14" t="s">
        <v>33</v>
      </c>
      <c r="AX1552" s="14" t="s">
        <v>72</v>
      </c>
      <c r="AY1552" s="244" t="s">
        <v>132</v>
      </c>
    </row>
    <row r="1553" s="13" customFormat="1">
      <c r="A1553" s="13"/>
      <c r="B1553" s="223"/>
      <c r="C1553" s="224"/>
      <c r="D1553" s="225" t="s">
        <v>142</v>
      </c>
      <c r="E1553" s="226" t="s">
        <v>19</v>
      </c>
      <c r="F1553" s="227" t="s">
        <v>1408</v>
      </c>
      <c r="G1553" s="224"/>
      <c r="H1553" s="226" t="s">
        <v>19</v>
      </c>
      <c r="I1553" s="228"/>
      <c r="J1553" s="224"/>
      <c r="K1553" s="224"/>
      <c r="L1553" s="229"/>
      <c r="M1553" s="230"/>
      <c r="N1553" s="231"/>
      <c r="O1553" s="231"/>
      <c r="P1553" s="231"/>
      <c r="Q1553" s="231"/>
      <c r="R1553" s="231"/>
      <c r="S1553" s="231"/>
      <c r="T1553" s="232"/>
      <c r="U1553" s="13"/>
      <c r="V1553" s="13"/>
      <c r="W1553" s="13"/>
      <c r="X1553" s="13"/>
      <c r="Y1553" s="13"/>
      <c r="Z1553" s="13"/>
      <c r="AA1553" s="13"/>
      <c r="AB1553" s="13"/>
      <c r="AC1553" s="13"/>
      <c r="AD1553" s="13"/>
      <c r="AE1553" s="13"/>
      <c r="AT1553" s="233" t="s">
        <v>142</v>
      </c>
      <c r="AU1553" s="233" t="s">
        <v>81</v>
      </c>
      <c r="AV1553" s="13" t="s">
        <v>77</v>
      </c>
      <c r="AW1553" s="13" t="s">
        <v>33</v>
      </c>
      <c r="AX1553" s="13" t="s">
        <v>72</v>
      </c>
      <c r="AY1553" s="233" t="s">
        <v>132</v>
      </c>
    </row>
    <row r="1554" s="14" customFormat="1">
      <c r="A1554" s="14"/>
      <c r="B1554" s="234"/>
      <c r="C1554" s="235"/>
      <c r="D1554" s="225" t="s">
        <v>142</v>
      </c>
      <c r="E1554" s="236" t="s">
        <v>19</v>
      </c>
      <c r="F1554" s="237" t="s">
        <v>1409</v>
      </c>
      <c r="G1554" s="235"/>
      <c r="H1554" s="238">
        <v>25.079999999999998</v>
      </c>
      <c r="I1554" s="239"/>
      <c r="J1554" s="235"/>
      <c r="K1554" s="235"/>
      <c r="L1554" s="240"/>
      <c r="M1554" s="241"/>
      <c r="N1554" s="242"/>
      <c r="O1554" s="242"/>
      <c r="P1554" s="242"/>
      <c r="Q1554" s="242"/>
      <c r="R1554" s="242"/>
      <c r="S1554" s="242"/>
      <c r="T1554" s="243"/>
      <c r="U1554" s="14"/>
      <c r="V1554" s="14"/>
      <c r="W1554" s="14"/>
      <c r="X1554" s="14"/>
      <c r="Y1554" s="14"/>
      <c r="Z1554" s="14"/>
      <c r="AA1554" s="14"/>
      <c r="AB1554" s="14"/>
      <c r="AC1554" s="14"/>
      <c r="AD1554" s="14"/>
      <c r="AE1554" s="14"/>
      <c r="AT1554" s="244" t="s">
        <v>142</v>
      </c>
      <c r="AU1554" s="244" t="s">
        <v>81</v>
      </c>
      <c r="AV1554" s="14" t="s">
        <v>81</v>
      </c>
      <c r="AW1554" s="14" t="s">
        <v>33</v>
      </c>
      <c r="AX1554" s="14" t="s">
        <v>72</v>
      </c>
      <c r="AY1554" s="244" t="s">
        <v>132</v>
      </c>
    </row>
    <row r="1555" s="14" customFormat="1">
      <c r="A1555" s="14"/>
      <c r="B1555" s="234"/>
      <c r="C1555" s="235"/>
      <c r="D1555" s="225" t="s">
        <v>142</v>
      </c>
      <c r="E1555" s="236" t="s">
        <v>19</v>
      </c>
      <c r="F1555" s="237" t="s">
        <v>1410</v>
      </c>
      <c r="G1555" s="235"/>
      <c r="H1555" s="238">
        <v>122.18000000000001</v>
      </c>
      <c r="I1555" s="239"/>
      <c r="J1555" s="235"/>
      <c r="K1555" s="235"/>
      <c r="L1555" s="240"/>
      <c r="M1555" s="241"/>
      <c r="N1555" s="242"/>
      <c r="O1555" s="242"/>
      <c r="P1555" s="242"/>
      <c r="Q1555" s="242"/>
      <c r="R1555" s="242"/>
      <c r="S1555" s="242"/>
      <c r="T1555" s="243"/>
      <c r="U1555" s="14"/>
      <c r="V1555" s="14"/>
      <c r="W1555" s="14"/>
      <c r="X1555" s="14"/>
      <c r="Y1555" s="14"/>
      <c r="Z1555" s="14"/>
      <c r="AA1555" s="14"/>
      <c r="AB1555" s="14"/>
      <c r="AC1555" s="14"/>
      <c r="AD1555" s="14"/>
      <c r="AE1555" s="14"/>
      <c r="AT1555" s="244" t="s">
        <v>142</v>
      </c>
      <c r="AU1555" s="244" t="s">
        <v>81</v>
      </c>
      <c r="AV1555" s="14" t="s">
        <v>81</v>
      </c>
      <c r="AW1555" s="14" t="s">
        <v>33</v>
      </c>
      <c r="AX1555" s="14" t="s">
        <v>72</v>
      </c>
      <c r="AY1555" s="244" t="s">
        <v>132</v>
      </c>
    </row>
    <row r="1556" s="13" customFormat="1">
      <c r="A1556" s="13"/>
      <c r="B1556" s="223"/>
      <c r="C1556" s="224"/>
      <c r="D1556" s="225" t="s">
        <v>142</v>
      </c>
      <c r="E1556" s="226" t="s">
        <v>19</v>
      </c>
      <c r="F1556" s="227" t="s">
        <v>1411</v>
      </c>
      <c r="G1556" s="224"/>
      <c r="H1556" s="226" t="s">
        <v>19</v>
      </c>
      <c r="I1556" s="228"/>
      <c r="J1556" s="224"/>
      <c r="K1556" s="224"/>
      <c r="L1556" s="229"/>
      <c r="M1556" s="230"/>
      <c r="N1556" s="231"/>
      <c r="O1556" s="231"/>
      <c r="P1556" s="231"/>
      <c r="Q1556" s="231"/>
      <c r="R1556" s="231"/>
      <c r="S1556" s="231"/>
      <c r="T1556" s="232"/>
      <c r="U1556" s="13"/>
      <c r="V1556" s="13"/>
      <c r="W1556" s="13"/>
      <c r="X1556" s="13"/>
      <c r="Y1556" s="13"/>
      <c r="Z1556" s="13"/>
      <c r="AA1556" s="13"/>
      <c r="AB1556" s="13"/>
      <c r="AC1556" s="13"/>
      <c r="AD1556" s="13"/>
      <c r="AE1556" s="13"/>
      <c r="AT1556" s="233" t="s">
        <v>142</v>
      </c>
      <c r="AU1556" s="233" t="s">
        <v>81</v>
      </c>
      <c r="AV1556" s="13" t="s">
        <v>77</v>
      </c>
      <c r="AW1556" s="13" t="s">
        <v>33</v>
      </c>
      <c r="AX1556" s="13" t="s">
        <v>72</v>
      </c>
      <c r="AY1556" s="233" t="s">
        <v>132</v>
      </c>
    </row>
    <row r="1557" s="14" customFormat="1">
      <c r="A1557" s="14"/>
      <c r="B1557" s="234"/>
      <c r="C1557" s="235"/>
      <c r="D1557" s="225" t="s">
        <v>142</v>
      </c>
      <c r="E1557" s="236" t="s">
        <v>19</v>
      </c>
      <c r="F1557" s="237" t="s">
        <v>1412</v>
      </c>
      <c r="G1557" s="235"/>
      <c r="H1557" s="238">
        <v>59.119999999999997</v>
      </c>
      <c r="I1557" s="239"/>
      <c r="J1557" s="235"/>
      <c r="K1557" s="235"/>
      <c r="L1557" s="240"/>
      <c r="M1557" s="241"/>
      <c r="N1557" s="242"/>
      <c r="O1557" s="242"/>
      <c r="P1557" s="242"/>
      <c r="Q1557" s="242"/>
      <c r="R1557" s="242"/>
      <c r="S1557" s="242"/>
      <c r="T1557" s="243"/>
      <c r="U1557" s="14"/>
      <c r="V1557" s="14"/>
      <c r="W1557" s="14"/>
      <c r="X1557" s="14"/>
      <c r="Y1557" s="14"/>
      <c r="Z1557" s="14"/>
      <c r="AA1557" s="14"/>
      <c r="AB1557" s="14"/>
      <c r="AC1557" s="14"/>
      <c r="AD1557" s="14"/>
      <c r="AE1557" s="14"/>
      <c r="AT1557" s="244" t="s">
        <v>142</v>
      </c>
      <c r="AU1557" s="244" t="s">
        <v>81</v>
      </c>
      <c r="AV1557" s="14" t="s">
        <v>81</v>
      </c>
      <c r="AW1557" s="14" t="s">
        <v>33</v>
      </c>
      <c r="AX1557" s="14" t="s">
        <v>72</v>
      </c>
      <c r="AY1557" s="244" t="s">
        <v>132</v>
      </c>
    </row>
    <row r="1558" s="14" customFormat="1">
      <c r="A1558" s="14"/>
      <c r="B1558" s="234"/>
      <c r="C1558" s="235"/>
      <c r="D1558" s="225" t="s">
        <v>142</v>
      </c>
      <c r="E1558" s="236" t="s">
        <v>19</v>
      </c>
      <c r="F1558" s="237" t="s">
        <v>1413</v>
      </c>
      <c r="G1558" s="235"/>
      <c r="H1558" s="238">
        <v>363.56</v>
      </c>
      <c r="I1558" s="239"/>
      <c r="J1558" s="235"/>
      <c r="K1558" s="235"/>
      <c r="L1558" s="240"/>
      <c r="M1558" s="241"/>
      <c r="N1558" s="242"/>
      <c r="O1558" s="242"/>
      <c r="P1558" s="242"/>
      <c r="Q1558" s="242"/>
      <c r="R1558" s="242"/>
      <c r="S1558" s="242"/>
      <c r="T1558" s="243"/>
      <c r="U1558" s="14"/>
      <c r="V1558" s="14"/>
      <c r="W1558" s="14"/>
      <c r="X1558" s="14"/>
      <c r="Y1558" s="14"/>
      <c r="Z1558" s="14"/>
      <c r="AA1558" s="14"/>
      <c r="AB1558" s="14"/>
      <c r="AC1558" s="14"/>
      <c r="AD1558" s="14"/>
      <c r="AE1558" s="14"/>
      <c r="AT1558" s="244" t="s">
        <v>142</v>
      </c>
      <c r="AU1558" s="244" t="s">
        <v>81</v>
      </c>
      <c r="AV1558" s="14" t="s">
        <v>81</v>
      </c>
      <c r="AW1558" s="14" t="s">
        <v>33</v>
      </c>
      <c r="AX1558" s="14" t="s">
        <v>72</v>
      </c>
      <c r="AY1558" s="244" t="s">
        <v>132</v>
      </c>
    </row>
    <row r="1559" s="15" customFormat="1">
      <c r="A1559" s="15"/>
      <c r="B1559" s="245"/>
      <c r="C1559" s="246"/>
      <c r="D1559" s="225" t="s">
        <v>142</v>
      </c>
      <c r="E1559" s="247" t="s">
        <v>19</v>
      </c>
      <c r="F1559" s="248" t="s">
        <v>152</v>
      </c>
      <c r="G1559" s="246"/>
      <c r="H1559" s="249">
        <v>933.17999999999995</v>
      </c>
      <c r="I1559" s="250"/>
      <c r="J1559" s="246"/>
      <c r="K1559" s="246"/>
      <c r="L1559" s="251"/>
      <c r="M1559" s="252"/>
      <c r="N1559" s="253"/>
      <c r="O1559" s="253"/>
      <c r="P1559" s="253"/>
      <c r="Q1559" s="253"/>
      <c r="R1559" s="253"/>
      <c r="S1559" s="253"/>
      <c r="T1559" s="254"/>
      <c r="U1559" s="15"/>
      <c r="V1559" s="15"/>
      <c r="W1559" s="15"/>
      <c r="X1559" s="15"/>
      <c r="Y1559" s="15"/>
      <c r="Z1559" s="15"/>
      <c r="AA1559" s="15"/>
      <c r="AB1559" s="15"/>
      <c r="AC1559" s="15"/>
      <c r="AD1559" s="15"/>
      <c r="AE1559" s="15"/>
      <c r="AT1559" s="255" t="s">
        <v>142</v>
      </c>
      <c r="AU1559" s="255" t="s">
        <v>81</v>
      </c>
      <c r="AV1559" s="15" t="s">
        <v>87</v>
      </c>
      <c r="AW1559" s="15" t="s">
        <v>33</v>
      </c>
      <c r="AX1559" s="15" t="s">
        <v>77</v>
      </c>
      <c r="AY1559" s="255" t="s">
        <v>132</v>
      </c>
    </row>
    <row r="1560" s="2" customFormat="1" ht="24.15" customHeight="1">
      <c r="A1560" s="39"/>
      <c r="B1560" s="40"/>
      <c r="C1560" s="205" t="s">
        <v>1414</v>
      </c>
      <c r="D1560" s="205" t="s">
        <v>134</v>
      </c>
      <c r="E1560" s="206" t="s">
        <v>1415</v>
      </c>
      <c r="F1560" s="207" t="s">
        <v>1416</v>
      </c>
      <c r="G1560" s="208" t="s">
        <v>155</v>
      </c>
      <c r="H1560" s="209">
        <v>4954.3360000000002</v>
      </c>
      <c r="I1560" s="210"/>
      <c r="J1560" s="211">
        <f>ROUND(I1560*H1560,2)</f>
        <v>0</v>
      </c>
      <c r="K1560" s="207" t="s">
        <v>138</v>
      </c>
      <c r="L1560" s="45"/>
      <c r="M1560" s="212" t="s">
        <v>19</v>
      </c>
      <c r="N1560" s="213" t="s">
        <v>43</v>
      </c>
      <c r="O1560" s="85"/>
      <c r="P1560" s="214">
        <f>O1560*H1560</f>
        <v>0</v>
      </c>
      <c r="Q1560" s="214">
        <v>0.001</v>
      </c>
      <c r="R1560" s="214">
        <f>Q1560*H1560</f>
        <v>4.9543360000000005</v>
      </c>
      <c r="S1560" s="214">
        <v>0.00031</v>
      </c>
      <c r="T1560" s="215">
        <f>S1560*H1560</f>
        <v>1.5358441600000001</v>
      </c>
      <c r="U1560" s="39"/>
      <c r="V1560" s="39"/>
      <c r="W1560" s="39"/>
      <c r="X1560" s="39"/>
      <c r="Y1560" s="39"/>
      <c r="Z1560" s="39"/>
      <c r="AA1560" s="39"/>
      <c r="AB1560" s="39"/>
      <c r="AC1560" s="39"/>
      <c r="AD1560" s="39"/>
      <c r="AE1560" s="39"/>
      <c r="AR1560" s="216" t="s">
        <v>333</v>
      </c>
      <c r="AT1560" s="216" t="s">
        <v>134</v>
      </c>
      <c r="AU1560" s="216" t="s">
        <v>81</v>
      </c>
      <c r="AY1560" s="18" t="s">
        <v>132</v>
      </c>
      <c r="BE1560" s="217">
        <f>IF(N1560="základní",J1560,0)</f>
        <v>0</v>
      </c>
      <c r="BF1560" s="217">
        <f>IF(N1560="snížená",J1560,0)</f>
        <v>0</v>
      </c>
      <c r="BG1560" s="217">
        <f>IF(N1560="zákl. přenesená",J1560,0)</f>
        <v>0</v>
      </c>
      <c r="BH1560" s="217">
        <f>IF(N1560="sníž. přenesená",J1560,0)</f>
        <v>0</v>
      </c>
      <c r="BI1560" s="217">
        <f>IF(N1560="nulová",J1560,0)</f>
        <v>0</v>
      </c>
      <c r="BJ1560" s="18" t="s">
        <v>77</v>
      </c>
      <c r="BK1560" s="217">
        <f>ROUND(I1560*H1560,2)</f>
        <v>0</v>
      </c>
      <c r="BL1560" s="18" t="s">
        <v>333</v>
      </c>
      <c r="BM1560" s="216" t="s">
        <v>1417</v>
      </c>
    </row>
    <row r="1561" s="2" customFormat="1">
      <c r="A1561" s="39"/>
      <c r="B1561" s="40"/>
      <c r="C1561" s="41"/>
      <c r="D1561" s="218" t="s">
        <v>140</v>
      </c>
      <c r="E1561" s="41"/>
      <c r="F1561" s="219" t="s">
        <v>1418</v>
      </c>
      <c r="G1561" s="41"/>
      <c r="H1561" s="41"/>
      <c r="I1561" s="220"/>
      <c r="J1561" s="41"/>
      <c r="K1561" s="41"/>
      <c r="L1561" s="45"/>
      <c r="M1561" s="221"/>
      <c r="N1561" s="222"/>
      <c r="O1561" s="85"/>
      <c r="P1561" s="85"/>
      <c r="Q1561" s="85"/>
      <c r="R1561" s="85"/>
      <c r="S1561" s="85"/>
      <c r="T1561" s="86"/>
      <c r="U1561" s="39"/>
      <c r="V1561" s="39"/>
      <c r="W1561" s="39"/>
      <c r="X1561" s="39"/>
      <c r="Y1561" s="39"/>
      <c r="Z1561" s="39"/>
      <c r="AA1561" s="39"/>
      <c r="AB1561" s="39"/>
      <c r="AC1561" s="39"/>
      <c r="AD1561" s="39"/>
      <c r="AE1561" s="39"/>
      <c r="AT1561" s="18" t="s">
        <v>140</v>
      </c>
      <c r="AU1561" s="18" t="s">
        <v>81</v>
      </c>
    </row>
    <row r="1562" s="2" customFormat="1" ht="24.15" customHeight="1">
      <c r="A1562" s="39"/>
      <c r="B1562" s="40"/>
      <c r="C1562" s="205" t="s">
        <v>1419</v>
      </c>
      <c r="D1562" s="205" t="s">
        <v>134</v>
      </c>
      <c r="E1562" s="206" t="s">
        <v>1420</v>
      </c>
      <c r="F1562" s="207" t="s">
        <v>1421</v>
      </c>
      <c r="G1562" s="208" t="s">
        <v>155</v>
      </c>
      <c r="H1562" s="209">
        <v>933.17999999999995</v>
      </c>
      <c r="I1562" s="210"/>
      <c r="J1562" s="211">
        <f>ROUND(I1562*H1562,2)</f>
        <v>0</v>
      </c>
      <c r="K1562" s="207" t="s">
        <v>138</v>
      </c>
      <c r="L1562" s="45"/>
      <c r="M1562" s="212" t="s">
        <v>19</v>
      </c>
      <c r="N1562" s="213" t="s">
        <v>43</v>
      </c>
      <c r="O1562" s="85"/>
      <c r="P1562" s="214">
        <f>O1562*H1562</f>
        <v>0</v>
      </c>
      <c r="Q1562" s="214">
        <v>0.001</v>
      </c>
      <c r="R1562" s="214">
        <f>Q1562*H1562</f>
        <v>0.93318000000000001</v>
      </c>
      <c r="S1562" s="214">
        <v>0.00031</v>
      </c>
      <c r="T1562" s="215">
        <f>S1562*H1562</f>
        <v>0.28928579999999998</v>
      </c>
      <c r="U1562" s="39"/>
      <c r="V1562" s="39"/>
      <c r="W1562" s="39"/>
      <c r="X1562" s="39"/>
      <c r="Y1562" s="39"/>
      <c r="Z1562" s="39"/>
      <c r="AA1562" s="39"/>
      <c r="AB1562" s="39"/>
      <c r="AC1562" s="39"/>
      <c r="AD1562" s="39"/>
      <c r="AE1562" s="39"/>
      <c r="AR1562" s="216" t="s">
        <v>333</v>
      </c>
      <c r="AT1562" s="216" t="s">
        <v>134</v>
      </c>
      <c r="AU1562" s="216" t="s">
        <v>81</v>
      </c>
      <c r="AY1562" s="18" t="s">
        <v>132</v>
      </c>
      <c r="BE1562" s="217">
        <f>IF(N1562="základní",J1562,0)</f>
        <v>0</v>
      </c>
      <c r="BF1562" s="217">
        <f>IF(N1562="snížená",J1562,0)</f>
        <v>0</v>
      </c>
      <c r="BG1562" s="217">
        <f>IF(N1562="zákl. přenesená",J1562,0)</f>
        <v>0</v>
      </c>
      <c r="BH1562" s="217">
        <f>IF(N1562="sníž. přenesená",J1562,0)</f>
        <v>0</v>
      </c>
      <c r="BI1562" s="217">
        <f>IF(N1562="nulová",J1562,0)</f>
        <v>0</v>
      </c>
      <c r="BJ1562" s="18" t="s">
        <v>77</v>
      </c>
      <c r="BK1562" s="217">
        <f>ROUND(I1562*H1562,2)</f>
        <v>0</v>
      </c>
      <c r="BL1562" s="18" t="s">
        <v>333</v>
      </c>
      <c r="BM1562" s="216" t="s">
        <v>1422</v>
      </c>
    </row>
    <row r="1563" s="2" customFormat="1">
      <c r="A1563" s="39"/>
      <c r="B1563" s="40"/>
      <c r="C1563" s="41"/>
      <c r="D1563" s="218" t="s">
        <v>140</v>
      </c>
      <c r="E1563" s="41"/>
      <c r="F1563" s="219" t="s">
        <v>1423</v>
      </c>
      <c r="G1563" s="41"/>
      <c r="H1563" s="41"/>
      <c r="I1563" s="220"/>
      <c r="J1563" s="41"/>
      <c r="K1563" s="41"/>
      <c r="L1563" s="45"/>
      <c r="M1563" s="221"/>
      <c r="N1563" s="222"/>
      <c r="O1563" s="85"/>
      <c r="P1563" s="85"/>
      <c r="Q1563" s="85"/>
      <c r="R1563" s="85"/>
      <c r="S1563" s="85"/>
      <c r="T1563" s="86"/>
      <c r="U1563" s="39"/>
      <c r="V1563" s="39"/>
      <c r="W1563" s="39"/>
      <c r="X1563" s="39"/>
      <c r="Y1563" s="39"/>
      <c r="Z1563" s="39"/>
      <c r="AA1563" s="39"/>
      <c r="AB1563" s="39"/>
      <c r="AC1563" s="39"/>
      <c r="AD1563" s="39"/>
      <c r="AE1563" s="39"/>
      <c r="AT1563" s="18" t="s">
        <v>140</v>
      </c>
      <c r="AU1563" s="18" t="s">
        <v>81</v>
      </c>
    </row>
    <row r="1564" s="2" customFormat="1" ht="33" customHeight="1">
      <c r="A1564" s="39"/>
      <c r="B1564" s="40"/>
      <c r="C1564" s="205" t="s">
        <v>1424</v>
      </c>
      <c r="D1564" s="205" t="s">
        <v>134</v>
      </c>
      <c r="E1564" s="206" t="s">
        <v>1425</v>
      </c>
      <c r="F1564" s="207" t="s">
        <v>1426</v>
      </c>
      <c r="G1564" s="208" t="s">
        <v>302</v>
      </c>
      <c r="H1564" s="209">
        <v>100</v>
      </c>
      <c r="I1564" s="210"/>
      <c r="J1564" s="211">
        <f>ROUND(I1564*H1564,2)</f>
        <v>0</v>
      </c>
      <c r="K1564" s="207" t="s">
        <v>138</v>
      </c>
      <c r="L1564" s="45"/>
      <c r="M1564" s="212" t="s">
        <v>19</v>
      </c>
      <c r="N1564" s="213" t="s">
        <v>43</v>
      </c>
      <c r="O1564" s="85"/>
      <c r="P1564" s="214">
        <f>O1564*H1564</f>
        <v>0</v>
      </c>
      <c r="Q1564" s="214">
        <v>1.0000000000000001E-05</v>
      </c>
      <c r="R1564" s="214">
        <f>Q1564*H1564</f>
        <v>0.001</v>
      </c>
      <c r="S1564" s="214">
        <v>0</v>
      </c>
      <c r="T1564" s="215">
        <f>S1564*H1564</f>
        <v>0</v>
      </c>
      <c r="U1564" s="39"/>
      <c r="V1564" s="39"/>
      <c r="W1564" s="39"/>
      <c r="X1564" s="39"/>
      <c r="Y1564" s="39"/>
      <c r="Z1564" s="39"/>
      <c r="AA1564" s="39"/>
      <c r="AB1564" s="39"/>
      <c r="AC1564" s="39"/>
      <c r="AD1564" s="39"/>
      <c r="AE1564" s="39"/>
      <c r="AR1564" s="216" t="s">
        <v>333</v>
      </c>
      <c r="AT1564" s="216" t="s">
        <v>134</v>
      </c>
      <c r="AU1564" s="216" t="s">
        <v>81</v>
      </c>
      <c r="AY1564" s="18" t="s">
        <v>132</v>
      </c>
      <c r="BE1564" s="217">
        <f>IF(N1564="základní",J1564,0)</f>
        <v>0</v>
      </c>
      <c r="BF1564" s="217">
        <f>IF(N1564="snížená",J1564,0)</f>
        <v>0</v>
      </c>
      <c r="BG1564" s="217">
        <f>IF(N1564="zákl. přenesená",J1564,0)</f>
        <v>0</v>
      </c>
      <c r="BH1564" s="217">
        <f>IF(N1564="sníž. přenesená",J1564,0)</f>
        <v>0</v>
      </c>
      <c r="BI1564" s="217">
        <f>IF(N1564="nulová",J1564,0)</f>
        <v>0</v>
      </c>
      <c r="BJ1564" s="18" t="s">
        <v>77</v>
      </c>
      <c r="BK1564" s="217">
        <f>ROUND(I1564*H1564,2)</f>
        <v>0</v>
      </c>
      <c r="BL1564" s="18" t="s">
        <v>333</v>
      </c>
      <c r="BM1564" s="216" t="s">
        <v>1427</v>
      </c>
    </row>
    <row r="1565" s="2" customFormat="1">
      <c r="A1565" s="39"/>
      <c r="B1565" s="40"/>
      <c r="C1565" s="41"/>
      <c r="D1565" s="218" t="s">
        <v>140</v>
      </c>
      <c r="E1565" s="41"/>
      <c r="F1565" s="219" t="s">
        <v>1428</v>
      </c>
      <c r="G1565" s="41"/>
      <c r="H1565" s="41"/>
      <c r="I1565" s="220"/>
      <c r="J1565" s="41"/>
      <c r="K1565" s="41"/>
      <c r="L1565" s="45"/>
      <c r="M1565" s="221"/>
      <c r="N1565" s="222"/>
      <c r="O1565" s="85"/>
      <c r="P1565" s="85"/>
      <c r="Q1565" s="85"/>
      <c r="R1565" s="85"/>
      <c r="S1565" s="85"/>
      <c r="T1565" s="86"/>
      <c r="U1565" s="39"/>
      <c r="V1565" s="39"/>
      <c r="W1565" s="39"/>
      <c r="X1565" s="39"/>
      <c r="Y1565" s="39"/>
      <c r="Z1565" s="39"/>
      <c r="AA1565" s="39"/>
      <c r="AB1565" s="39"/>
      <c r="AC1565" s="39"/>
      <c r="AD1565" s="39"/>
      <c r="AE1565" s="39"/>
      <c r="AT1565" s="18" t="s">
        <v>140</v>
      </c>
      <c r="AU1565" s="18" t="s">
        <v>81</v>
      </c>
    </row>
    <row r="1566" s="13" customFormat="1">
      <c r="A1566" s="13"/>
      <c r="B1566" s="223"/>
      <c r="C1566" s="224"/>
      <c r="D1566" s="225" t="s">
        <v>142</v>
      </c>
      <c r="E1566" s="226" t="s">
        <v>19</v>
      </c>
      <c r="F1566" s="227" t="s">
        <v>1429</v>
      </c>
      <c r="G1566" s="224"/>
      <c r="H1566" s="226" t="s">
        <v>19</v>
      </c>
      <c r="I1566" s="228"/>
      <c r="J1566" s="224"/>
      <c r="K1566" s="224"/>
      <c r="L1566" s="229"/>
      <c r="M1566" s="230"/>
      <c r="N1566" s="231"/>
      <c r="O1566" s="231"/>
      <c r="P1566" s="231"/>
      <c r="Q1566" s="231"/>
      <c r="R1566" s="231"/>
      <c r="S1566" s="231"/>
      <c r="T1566" s="232"/>
      <c r="U1566" s="13"/>
      <c r="V1566" s="13"/>
      <c r="W1566" s="13"/>
      <c r="X1566" s="13"/>
      <c r="Y1566" s="13"/>
      <c r="Z1566" s="13"/>
      <c r="AA1566" s="13"/>
      <c r="AB1566" s="13"/>
      <c r="AC1566" s="13"/>
      <c r="AD1566" s="13"/>
      <c r="AE1566" s="13"/>
      <c r="AT1566" s="233" t="s">
        <v>142</v>
      </c>
      <c r="AU1566" s="233" t="s">
        <v>81</v>
      </c>
      <c r="AV1566" s="13" t="s">
        <v>77</v>
      </c>
      <c r="AW1566" s="13" t="s">
        <v>33</v>
      </c>
      <c r="AX1566" s="13" t="s">
        <v>72</v>
      </c>
      <c r="AY1566" s="233" t="s">
        <v>132</v>
      </c>
    </row>
    <row r="1567" s="14" customFormat="1">
      <c r="A1567" s="14"/>
      <c r="B1567" s="234"/>
      <c r="C1567" s="235"/>
      <c r="D1567" s="225" t="s">
        <v>142</v>
      </c>
      <c r="E1567" s="236" t="s">
        <v>19</v>
      </c>
      <c r="F1567" s="237" t="s">
        <v>830</v>
      </c>
      <c r="G1567" s="235"/>
      <c r="H1567" s="238">
        <v>100</v>
      </c>
      <c r="I1567" s="239"/>
      <c r="J1567" s="235"/>
      <c r="K1567" s="235"/>
      <c r="L1567" s="240"/>
      <c r="M1567" s="241"/>
      <c r="N1567" s="242"/>
      <c r="O1567" s="242"/>
      <c r="P1567" s="242"/>
      <c r="Q1567" s="242"/>
      <c r="R1567" s="242"/>
      <c r="S1567" s="242"/>
      <c r="T1567" s="243"/>
      <c r="U1567" s="14"/>
      <c r="V1567" s="14"/>
      <c r="W1567" s="14"/>
      <c r="X1567" s="14"/>
      <c r="Y1567" s="14"/>
      <c r="Z1567" s="14"/>
      <c r="AA1567" s="14"/>
      <c r="AB1567" s="14"/>
      <c r="AC1567" s="14"/>
      <c r="AD1567" s="14"/>
      <c r="AE1567" s="14"/>
      <c r="AT1567" s="244" t="s">
        <v>142</v>
      </c>
      <c r="AU1567" s="244" t="s">
        <v>81</v>
      </c>
      <c r="AV1567" s="14" t="s">
        <v>81</v>
      </c>
      <c r="AW1567" s="14" t="s">
        <v>33</v>
      </c>
      <c r="AX1567" s="14" t="s">
        <v>72</v>
      </c>
      <c r="AY1567" s="244" t="s">
        <v>132</v>
      </c>
    </row>
    <row r="1568" s="15" customFormat="1">
      <c r="A1568" s="15"/>
      <c r="B1568" s="245"/>
      <c r="C1568" s="246"/>
      <c r="D1568" s="225" t="s">
        <v>142</v>
      </c>
      <c r="E1568" s="247" t="s">
        <v>19</v>
      </c>
      <c r="F1568" s="248" t="s">
        <v>152</v>
      </c>
      <c r="G1568" s="246"/>
      <c r="H1568" s="249">
        <v>100</v>
      </c>
      <c r="I1568" s="250"/>
      <c r="J1568" s="246"/>
      <c r="K1568" s="246"/>
      <c r="L1568" s="251"/>
      <c r="M1568" s="252"/>
      <c r="N1568" s="253"/>
      <c r="O1568" s="253"/>
      <c r="P1568" s="253"/>
      <c r="Q1568" s="253"/>
      <c r="R1568" s="253"/>
      <c r="S1568" s="253"/>
      <c r="T1568" s="254"/>
      <c r="U1568" s="15"/>
      <c r="V1568" s="15"/>
      <c r="W1568" s="15"/>
      <c r="X1568" s="15"/>
      <c r="Y1568" s="15"/>
      <c r="Z1568" s="15"/>
      <c r="AA1568" s="15"/>
      <c r="AB1568" s="15"/>
      <c r="AC1568" s="15"/>
      <c r="AD1568" s="15"/>
      <c r="AE1568" s="15"/>
      <c r="AT1568" s="255" t="s">
        <v>142</v>
      </c>
      <c r="AU1568" s="255" t="s">
        <v>81</v>
      </c>
      <c r="AV1568" s="15" t="s">
        <v>87</v>
      </c>
      <c r="AW1568" s="15" t="s">
        <v>33</v>
      </c>
      <c r="AX1568" s="15" t="s">
        <v>77</v>
      </c>
      <c r="AY1568" s="255" t="s">
        <v>132</v>
      </c>
    </row>
    <row r="1569" s="2" customFormat="1" ht="37.8" customHeight="1">
      <c r="A1569" s="39"/>
      <c r="B1569" s="40"/>
      <c r="C1569" s="205" t="s">
        <v>1430</v>
      </c>
      <c r="D1569" s="205" t="s">
        <v>134</v>
      </c>
      <c r="E1569" s="206" t="s">
        <v>1431</v>
      </c>
      <c r="F1569" s="207" t="s">
        <v>1432</v>
      </c>
      <c r="G1569" s="208" t="s">
        <v>302</v>
      </c>
      <c r="H1569" s="209">
        <v>20</v>
      </c>
      <c r="I1569" s="210"/>
      <c r="J1569" s="211">
        <f>ROUND(I1569*H1569,2)</f>
        <v>0</v>
      </c>
      <c r="K1569" s="207" t="s">
        <v>138</v>
      </c>
      <c r="L1569" s="45"/>
      <c r="M1569" s="212" t="s">
        <v>19</v>
      </c>
      <c r="N1569" s="213" t="s">
        <v>43</v>
      </c>
      <c r="O1569" s="85"/>
      <c r="P1569" s="214">
        <f>O1569*H1569</f>
        <v>0</v>
      </c>
      <c r="Q1569" s="214">
        <v>1.0000000000000001E-05</v>
      </c>
      <c r="R1569" s="214">
        <f>Q1569*H1569</f>
        <v>0.00020000000000000001</v>
      </c>
      <c r="S1569" s="214">
        <v>0</v>
      </c>
      <c r="T1569" s="215">
        <f>S1569*H1569</f>
        <v>0</v>
      </c>
      <c r="U1569" s="39"/>
      <c r="V1569" s="39"/>
      <c r="W1569" s="39"/>
      <c r="X1569" s="39"/>
      <c r="Y1569" s="39"/>
      <c r="Z1569" s="39"/>
      <c r="AA1569" s="39"/>
      <c r="AB1569" s="39"/>
      <c r="AC1569" s="39"/>
      <c r="AD1569" s="39"/>
      <c r="AE1569" s="39"/>
      <c r="AR1569" s="216" t="s">
        <v>333</v>
      </c>
      <c r="AT1569" s="216" t="s">
        <v>134</v>
      </c>
      <c r="AU1569" s="216" t="s">
        <v>81</v>
      </c>
      <c r="AY1569" s="18" t="s">
        <v>132</v>
      </c>
      <c r="BE1569" s="217">
        <f>IF(N1569="základní",J1569,0)</f>
        <v>0</v>
      </c>
      <c r="BF1569" s="217">
        <f>IF(N1569="snížená",J1569,0)</f>
        <v>0</v>
      </c>
      <c r="BG1569" s="217">
        <f>IF(N1569="zákl. přenesená",J1569,0)</f>
        <v>0</v>
      </c>
      <c r="BH1569" s="217">
        <f>IF(N1569="sníž. přenesená",J1569,0)</f>
        <v>0</v>
      </c>
      <c r="BI1569" s="217">
        <f>IF(N1569="nulová",J1569,0)</f>
        <v>0</v>
      </c>
      <c r="BJ1569" s="18" t="s">
        <v>77</v>
      </c>
      <c r="BK1569" s="217">
        <f>ROUND(I1569*H1569,2)</f>
        <v>0</v>
      </c>
      <c r="BL1569" s="18" t="s">
        <v>333</v>
      </c>
      <c r="BM1569" s="216" t="s">
        <v>1433</v>
      </c>
    </row>
    <row r="1570" s="2" customFormat="1">
      <c r="A1570" s="39"/>
      <c r="B1570" s="40"/>
      <c r="C1570" s="41"/>
      <c r="D1570" s="218" t="s">
        <v>140</v>
      </c>
      <c r="E1570" s="41"/>
      <c r="F1570" s="219" t="s">
        <v>1434</v>
      </c>
      <c r="G1570" s="41"/>
      <c r="H1570" s="41"/>
      <c r="I1570" s="220"/>
      <c r="J1570" s="41"/>
      <c r="K1570" s="41"/>
      <c r="L1570" s="45"/>
      <c r="M1570" s="221"/>
      <c r="N1570" s="222"/>
      <c r="O1570" s="85"/>
      <c r="P1570" s="85"/>
      <c r="Q1570" s="85"/>
      <c r="R1570" s="85"/>
      <c r="S1570" s="85"/>
      <c r="T1570" s="86"/>
      <c r="U1570" s="39"/>
      <c r="V1570" s="39"/>
      <c r="W1570" s="39"/>
      <c r="X1570" s="39"/>
      <c r="Y1570" s="39"/>
      <c r="Z1570" s="39"/>
      <c r="AA1570" s="39"/>
      <c r="AB1570" s="39"/>
      <c r="AC1570" s="39"/>
      <c r="AD1570" s="39"/>
      <c r="AE1570" s="39"/>
      <c r="AT1570" s="18" t="s">
        <v>140</v>
      </c>
      <c r="AU1570" s="18" t="s">
        <v>81</v>
      </c>
    </row>
    <row r="1571" s="13" customFormat="1">
      <c r="A1571" s="13"/>
      <c r="B1571" s="223"/>
      <c r="C1571" s="224"/>
      <c r="D1571" s="225" t="s">
        <v>142</v>
      </c>
      <c r="E1571" s="226" t="s">
        <v>19</v>
      </c>
      <c r="F1571" s="227" t="s">
        <v>1429</v>
      </c>
      <c r="G1571" s="224"/>
      <c r="H1571" s="226" t="s">
        <v>19</v>
      </c>
      <c r="I1571" s="228"/>
      <c r="J1571" s="224"/>
      <c r="K1571" s="224"/>
      <c r="L1571" s="229"/>
      <c r="M1571" s="230"/>
      <c r="N1571" s="231"/>
      <c r="O1571" s="231"/>
      <c r="P1571" s="231"/>
      <c r="Q1571" s="231"/>
      <c r="R1571" s="231"/>
      <c r="S1571" s="231"/>
      <c r="T1571" s="232"/>
      <c r="U1571" s="13"/>
      <c r="V1571" s="13"/>
      <c r="W1571" s="13"/>
      <c r="X1571" s="13"/>
      <c r="Y1571" s="13"/>
      <c r="Z1571" s="13"/>
      <c r="AA1571" s="13"/>
      <c r="AB1571" s="13"/>
      <c r="AC1571" s="13"/>
      <c r="AD1571" s="13"/>
      <c r="AE1571" s="13"/>
      <c r="AT1571" s="233" t="s">
        <v>142</v>
      </c>
      <c r="AU1571" s="233" t="s">
        <v>81</v>
      </c>
      <c r="AV1571" s="13" t="s">
        <v>77</v>
      </c>
      <c r="AW1571" s="13" t="s">
        <v>33</v>
      </c>
      <c r="AX1571" s="13" t="s">
        <v>72</v>
      </c>
      <c r="AY1571" s="233" t="s">
        <v>132</v>
      </c>
    </row>
    <row r="1572" s="14" customFormat="1">
      <c r="A1572" s="14"/>
      <c r="B1572" s="234"/>
      <c r="C1572" s="235"/>
      <c r="D1572" s="225" t="s">
        <v>142</v>
      </c>
      <c r="E1572" s="236" t="s">
        <v>19</v>
      </c>
      <c r="F1572" s="237" t="s">
        <v>377</v>
      </c>
      <c r="G1572" s="235"/>
      <c r="H1572" s="238">
        <v>20</v>
      </c>
      <c r="I1572" s="239"/>
      <c r="J1572" s="235"/>
      <c r="K1572" s="235"/>
      <c r="L1572" s="240"/>
      <c r="M1572" s="241"/>
      <c r="N1572" s="242"/>
      <c r="O1572" s="242"/>
      <c r="P1572" s="242"/>
      <c r="Q1572" s="242"/>
      <c r="R1572" s="242"/>
      <c r="S1572" s="242"/>
      <c r="T1572" s="243"/>
      <c r="U1572" s="14"/>
      <c r="V1572" s="14"/>
      <c r="W1572" s="14"/>
      <c r="X1572" s="14"/>
      <c r="Y1572" s="14"/>
      <c r="Z1572" s="14"/>
      <c r="AA1572" s="14"/>
      <c r="AB1572" s="14"/>
      <c r="AC1572" s="14"/>
      <c r="AD1572" s="14"/>
      <c r="AE1572" s="14"/>
      <c r="AT1572" s="244" t="s">
        <v>142</v>
      </c>
      <c r="AU1572" s="244" t="s">
        <v>81</v>
      </c>
      <c r="AV1572" s="14" t="s">
        <v>81</v>
      </c>
      <c r="AW1572" s="14" t="s">
        <v>33</v>
      </c>
      <c r="AX1572" s="14" t="s">
        <v>72</v>
      </c>
      <c r="AY1572" s="244" t="s">
        <v>132</v>
      </c>
    </row>
    <row r="1573" s="15" customFormat="1">
      <c r="A1573" s="15"/>
      <c r="B1573" s="245"/>
      <c r="C1573" s="246"/>
      <c r="D1573" s="225" t="s">
        <v>142</v>
      </c>
      <c r="E1573" s="247" t="s">
        <v>19</v>
      </c>
      <c r="F1573" s="248" t="s">
        <v>152</v>
      </c>
      <c r="G1573" s="246"/>
      <c r="H1573" s="249">
        <v>20</v>
      </c>
      <c r="I1573" s="250"/>
      <c r="J1573" s="246"/>
      <c r="K1573" s="246"/>
      <c r="L1573" s="251"/>
      <c r="M1573" s="252"/>
      <c r="N1573" s="253"/>
      <c r="O1573" s="253"/>
      <c r="P1573" s="253"/>
      <c r="Q1573" s="253"/>
      <c r="R1573" s="253"/>
      <c r="S1573" s="253"/>
      <c r="T1573" s="254"/>
      <c r="U1573" s="15"/>
      <c r="V1573" s="15"/>
      <c r="W1573" s="15"/>
      <c r="X1573" s="15"/>
      <c r="Y1573" s="15"/>
      <c r="Z1573" s="15"/>
      <c r="AA1573" s="15"/>
      <c r="AB1573" s="15"/>
      <c r="AC1573" s="15"/>
      <c r="AD1573" s="15"/>
      <c r="AE1573" s="15"/>
      <c r="AT1573" s="255" t="s">
        <v>142</v>
      </c>
      <c r="AU1573" s="255" t="s">
        <v>81</v>
      </c>
      <c r="AV1573" s="15" t="s">
        <v>87</v>
      </c>
      <c r="AW1573" s="15" t="s">
        <v>33</v>
      </c>
      <c r="AX1573" s="15" t="s">
        <v>77</v>
      </c>
      <c r="AY1573" s="255" t="s">
        <v>132</v>
      </c>
    </row>
    <row r="1574" s="2" customFormat="1" ht="37.8" customHeight="1">
      <c r="A1574" s="39"/>
      <c r="B1574" s="40"/>
      <c r="C1574" s="205" t="s">
        <v>1435</v>
      </c>
      <c r="D1574" s="205" t="s">
        <v>134</v>
      </c>
      <c r="E1574" s="206" t="s">
        <v>1436</v>
      </c>
      <c r="F1574" s="207" t="s">
        <v>1437</v>
      </c>
      <c r="G1574" s="208" t="s">
        <v>255</v>
      </c>
      <c r="H1574" s="209">
        <v>100</v>
      </c>
      <c r="I1574" s="210"/>
      <c r="J1574" s="211">
        <f>ROUND(I1574*H1574,2)</f>
        <v>0</v>
      </c>
      <c r="K1574" s="207" t="s">
        <v>138</v>
      </c>
      <c r="L1574" s="45"/>
      <c r="M1574" s="212" t="s">
        <v>19</v>
      </c>
      <c r="N1574" s="213" t="s">
        <v>43</v>
      </c>
      <c r="O1574" s="85"/>
      <c r="P1574" s="214">
        <f>O1574*H1574</f>
        <v>0</v>
      </c>
      <c r="Q1574" s="214">
        <v>0.00048000000000000001</v>
      </c>
      <c r="R1574" s="214">
        <f>Q1574*H1574</f>
        <v>0.048000000000000001</v>
      </c>
      <c r="S1574" s="214">
        <v>0</v>
      </c>
      <c r="T1574" s="215">
        <f>S1574*H1574</f>
        <v>0</v>
      </c>
      <c r="U1574" s="39"/>
      <c r="V1574" s="39"/>
      <c r="W1574" s="39"/>
      <c r="X1574" s="39"/>
      <c r="Y1574" s="39"/>
      <c r="Z1574" s="39"/>
      <c r="AA1574" s="39"/>
      <c r="AB1574" s="39"/>
      <c r="AC1574" s="39"/>
      <c r="AD1574" s="39"/>
      <c r="AE1574" s="39"/>
      <c r="AR1574" s="216" t="s">
        <v>333</v>
      </c>
      <c r="AT1574" s="216" t="s">
        <v>134</v>
      </c>
      <c r="AU1574" s="216" t="s">
        <v>81</v>
      </c>
      <c r="AY1574" s="18" t="s">
        <v>132</v>
      </c>
      <c r="BE1574" s="217">
        <f>IF(N1574="základní",J1574,0)</f>
        <v>0</v>
      </c>
      <c r="BF1574" s="217">
        <f>IF(N1574="snížená",J1574,0)</f>
        <v>0</v>
      </c>
      <c r="BG1574" s="217">
        <f>IF(N1574="zákl. přenesená",J1574,0)</f>
        <v>0</v>
      </c>
      <c r="BH1574" s="217">
        <f>IF(N1574="sníž. přenesená",J1574,0)</f>
        <v>0</v>
      </c>
      <c r="BI1574" s="217">
        <f>IF(N1574="nulová",J1574,0)</f>
        <v>0</v>
      </c>
      <c r="BJ1574" s="18" t="s">
        <v>77</v>
      </c>
      <c r="BK1574" s="217">
        <f>ROUND(I1574*H1574,2)</f>
        <v>0</v>
      </c>
      <c r="BL1574" s="18" t="s">
        <v>333</v>
      </c>
      <c r="BM1574" s="216" t="s">
        <v>1438</v>
      </c>
    </row>
    <row r="1575" s="2" customFormat="1">
      <c r="A1575" s="39"/>
      <c r="B1575" s="40"/>
      <c r="C1575" s="41"/>
      <c r="D1575" s="218" t="s">
        <v>140</v>
      </c>
      <c r="E1575" s="41"/>
      <c r="F1575" s="219" t="s">
        <v>1439</v>
      </c>
      <c r="G1575" s="41"/>
      <c r="H1575" s="41"/>
      <c r="I1575" s="220"/>
      <c r="J1575" s="41"/>
      <c r="K1575" s="41"/>
      <c r="L1575" s="45"/>
      <c r="M1575" s="221"/>
      <c r="N1575" s="222"/>
      <c r="O1575" s="85"/>
      <c r="P1575" s="85"/>
      <c r="Q1575" s="85"/>
      <c r="R1575" s="85"/>
      <c r="S1575" s="85"/>
      <c r="T1575" s="86"/>
      <c r="U1575" s="39"/>
      <c r="V1575" s="39"/>
      <c r="W1575" s="39"/>
      <c r="X1575" s="39"/>
      <c r="Y1575" s="39"/>
      <c r="Z1575" s="39"/>
      <c r="AA1575" s="39"/>
      <c r="AB1575" s="39"/>
      <c r="AC1575" s="39"/>
      <c r="AD1575" s="39"/>
      <c r="AE1575" s="39"/>
      <c r="AT1575" s="18" t="s">
        <v>140</v>
      </c>
      <c r="AU1575" s="18" t="s">
        <v>81</v>
      </c>
    </row>
    <row r="1576" s="13" customFormat="1">
      <c r="A1576" s="13"/>
      <c r="B1576" s="223"/>
      <c r="C1576" s="224"/>
      <c r="D1576" s="225" t="s">
        <v>142</v>
      </c>
      <c r="E1576" s="226" t="s">
        <v>19</v>
      </c>
      <c r="F1576" s="227" t="s">
        <v>1429</v>
      </c>
      <c r="G1576" s="224"/>
      <c r="H1576" s="226" t="s">
        <v>19</v>
      </c>
      <c r="I1576" s="228"/>
      <c r="J1576" s="224"/>
      <c r="K1576" s="224"/>
      <c r="L1576" s="229"/>
      <c r="M1576" s="230"/>
      <c r="N1576" s="231"/>
      <c r="O1576" s="231"/>
      <c r="P1576" s="231"/>
      <c r="Q1576" s="231"/>
      <c r="R1576" s="231"/>
      <c r="S1576" s="231"/>
      <c r="T1576" s="232"/>
      <c r="U1576" s="13"/>
      <c r="V1576" s="13"/>
      <c r="W1576" s="13"/>
      <c r="X1576" s="13"/>
      <c r="Y1576" s="13"/>
      <c r="Z1576" s="13"/>
      <c r="AA1576" s="13"/>
      <c r="AB1576" s="13"/>
      <c r="AC1576" s="13"/>
      <c r="AD1576" s="13"/>
      <c r="AE1576" s="13"/>
      <c r="AT1576" s="233" t="s">
        <v>142</v>
      </c>
      <c r="AU1576" s="233" t="s">
        <v>81</v>
      </c>
      <c r="AV1576" s="13" t="s">
        <v>77</v>
      </c>
      <c r="AW1576" s="13" t="s">
        <v>33</v>
      </c>
      <c r="AX1576" s="13" t="s">
        <v>72</v>
      </c>
      <c r="AY1576" s="233" t="s">
        <v>132</v>
      </c>
    </row>
    <row r="1577" s="14" customFormat="1">
      <c r="A1577" s="14"/>
      <c r="B1577" s="234"/>
      <c r="C1577" s="235"/>
      <c r="D1577" s="225" t="s">
        <v>142</v>
      </c>
      <c r="E1577" s="236" t="s">
        <v>19</v>
      </c>
      <c r="F1577" s="237" t="s">
        <v>830</v>
      </c>
      <c r="G1577" s="235"/>
      <c r="H1577" s="238">
        <v>100</v>
      </c>
      <c r="I1577" s="239"/>
      <c r="J1577" s="235"/>
      <c r="K1577" s="235"/>
      <c r="L1577" s="240"/>
      <c r="M1577" s="241"/>
      <c r="N1577" s="242"/>
      <c r="O1577" s="242"/>
      <c r="P1577" s="242"/>
      <c r="Q1577" s="242"/>
      <c r="R1577" s="242"/>
      <c r="S1577" s="242"/>
      <c r="T1577" s="243"/>
      <c r="U1577" s="14"/>
      <c r="V1577" s="14"/>
      <c r="W1577" s="14"/>
      <c r="X1577" s="14"/>
      <c r="Y1577" s="14"/>
      <c r="Z1577" s="14"/>
      <c r="AA1577" s="14"/>
      <c r="AB1577" s="14"/>
      <c r="AC1577" s="14"/>
      <c r="AD1577" s="14"/>
      <c r="AE1577" s="14"/>
      <c r="AT1577" s="244" t="s">
        <v>142</v>
      </c>
      <c r="AU1577" s="244" t="s">
        <v>81</v>
      </c>
      <c r="AV1577" s="14" t="s">
        <v>81</v>
      </c>
      <c r="AW1577" s="14" t="s">
        <v>33</v>
      </c>
      <c r="AX1577" s="14" t="s">
        <v>77</v>
      </c>
      <c r="AY1577" s="244" t="s">
        <v>132</v>
      </c>
    </row>
    <row r="1578" s="2" customFormat="1" ht="37.8" customHeight="1">
      <c r="A1578" s="39"/>
      <c r="B1578" s="40"/>
      <c r="C1578" s="205" t="s">
        <v>1440</v>
      </c>
      <c r="D1578" s="205" t="s">
        <v>134</v>
      </c>
      <c r="E1578" s="206" t="s">
        <v>1441</v>
      </c>
      <c r="F1578" s="207" t="s">
        <v>1442</v>
      </c>
      <c r="G1578" s="208" t="s">
        <v>255</v>
      </c>
      <c r="H1578" s="209">
        <v>20</v>
      </c>
      <c r="I1578" s="210"/>
      <c r="J1578" s="211">
        <f>ROUND(I1578*H1578,2)</f>
        <v>0</v>
      </c>
      <c r="K1578" s="207" t="s">
        <v>138</v>
      </c>
      <c r="L1578" s="45"/>
      <c r="M1578" s="212" t="s">
        <v>19</v>
      </c>
      <c r="N1578" s="213" t="s">
        <v>43</v>
      </c>
      <c r="O1578" s="85"/>
      <c r="P1578" s="214">
        <f>O1578*H1578</f>
        <v>0</v>
      </c>
      <c r="Q1578" s="214">
        <v>0.00048000000000000001</v>
      </c>
      <c r="R1578" s="214">
        <f>Q1578*H1578</f>
        <v>0.0096000000000000009</v>
      </c>
      <c r="S1578" s="214">
        <v>0</v>
      </c>
      <c r="T1578" s="215">
        <f>S1578*H1578</f>
        <v>0</v>
      </c>
      <c r="U1578" s="39"/>
      <c r="V1578" s="39"/>
      <c r="W1578" s="39"/>
      <c r="X1578" s="39"/>
      <c r="Y1578" s="39"/>
      <c r="Z1578" s="39"/>
      <c r="AA1578" s="39"/>
      <c r="AB1578" s="39"/>
      <c r="AC1578" s="39"/>
      <c r="AD1578" s="39"/>
      <c r="AE1578" s="39"/>
      <c r="AR1578" s="216" t="s">
        <v>333</v>
      </c>
      <c r="AT1578" s="216" t="s">
        <v>134</v>
      </c>
      <c r="AU1578" s="216" t="s">
        <v>81</v>
      </c>
      <c r="AY1578" s="18" t="s">
        <v>132</v>
      </c>
      <c r="BE1578" s="217">
        <f>IF(N1578="základní",J1578,0)</f>
        <v>0</v>
      </c>
      <c r="BF1578" s="217">
        <f>IF(N1578="snížená",J1578,0)</f>
        <v>0</v>
      </c>
      <c r="BG1578" s="217">
        <f>IF(N1578="zákl. přenesená",J1578,0)</f>
        <v>0</v>
      </c>
      <c r="BH1578" s="217">
        <f>IF(N1578="sníž. přenesená",J1578,0)</f>
        <v>0</v>
      </c>
      <c r="BI1578" s="217">
        <f>IF(N1578="nulová",J1578,0)</f>
        <v>0</v>
      </c>
      <c r="BJ1578" s="18" t="s">
        <v>77</v>
      </c>
      <c r="BK1578" s="217">
        <f>ROUND(I1578*H1578,2)</f>
        <v>0</v>
      </c>
      <c r="BL1578" s="18" t="s">
        <v>333</v>
      </c>
      <c r="BM1578" s="216" t="s">
        <v>1443</v>
      </c>
    </row>
    <row r="1579" s="2" customFormat="1">
      <c r="A1579" s="39"/>
      <c r="B1579" s="40"/>
      <c r="C1579" s="41"/>
      <c r="D1579" s="218" t="s">
        <v>140</v>
      </c>
      <c r="E1579" s="41"/>
      <c r="F1579" s="219" t="s">
        <v>1444</v>
      </c>
      <c r="G1579" s="41"/>
      <c r="H1579" s="41"/>
      <c r="I1579" s="220"/>
      <c r="J1579" s="41"/>
      <c r="K1579" s="41"/>
      <c r="L1579" s="45"/>
      <c r="M1579" s="221"/>
      <c r="N1579" s="222"/>
      <c r="O1579" s="85"/>
      <c r="P1579" s="85"/>
      <c r="Q1579" s="85"/>
      <c r="R1579" s="85"/>
      <c r="S1579" s="85"/>
      <c r="T1579" s="86"/>
      <c r="U1579" s="39"/>
      <c r="V1579" s="39"/>
      <c r="W1579" s="39"/>
      <c r="X1579" s="39"/>
      <c r="Y1579" s="39"/>
      <c r="Z1579" s="39"/>
      <c r="AA1579" s="39"/>
      <c r="AB1579" s="39"/>
      <c r="AC1579" s="39"/>
      <c r="AD1579" s="39"/>
      <c r="AE1579" s="39"/>
      <c r="AT1579" s="18" t="s">
        <v>140</v>
      </c>
      <c r="AU1579" s="18" t="s">
        <v>81</v>
      </c>
    </row>
    <row r="1580" s="13" customFormat="1">
      <c r="A1580" s="13"/>
      <c r="B1580" s="223"/>
      <c r="C1580" s="224"/>
      <c r="D1580" s="225" t="s">
        <v>142</v>
      </c>
      <c r="E1580" s="226" t="s">
        <v>19</v>
      </c>
      <c r="F1580" s="227" t="s">
        <v>1398</v>
      </c>
      <c r="G1580" s="224"/>
      <c r="H1580" s="226" t="s">
        <v>19</v>
      </c>
      <c r="I1580" s="228"/>
      <c r="J1580" s="224"/>
      <c r="K1580" s="224"/>
      <c r="L1580" s="229"/>
      <c r="M1580" s="230"/>
      <c r="N1580" s="231"/>
      <c r="O1580" s="231"/>
      <c r="P1580" s="231"/>
      <c r="Q1580" s="231"/>
      <c r="R1580" s="231"/>
      <c r="S1580" s="231"/>
      <c r="T1580" s="232"/>
      <c r="U1580" s="13"/>
      <c r="V1580" s="13"/>
      <c r="W1580" s="13"/>
      <c r="X1580" s="13"/>
      <c r="Y1580" s="13"/>
      <c r="Z1580" s="13"/>
      <c r="AA1580" s="13"/>
      <c r="AB1580" s="13"/>
      <c r="AC1580" s="13"/>
      <c r="AD1580" s="13"/>
      <c r="AE1580" s="13"/>
      <c r="AT1580" s="233" t="s">
        <v>142</v>
      </c>
      <c r="AU1580" s="233" t="s">
        <v>81</v>
      </c>
      <c r="AV1580" s="13" t="s">
        <v>77</v>
      </c>
      <c r="AW1580" s="13" t="s">
        <v>33</v>
      </c>
      <c r="AX1580" s="13" t="s">
        <v>72</v>
      </c>
      <c r="AY1580" s="233" t="s">
        <v>132</v>
      </c>
    </row>
    <row r="1581" s="14" customFormat="1">
      <c r="A1581" s="14"/>
      <c r="B1581" s="234"/>
      <c r="C1581" s="235"/>
      <c r="D1581" s="225" t="s">
        <v>142</v>
      </c>
      <c r="E1581" s="236" t="s">
        <v>19</v>
      </c>
      <c r="F1581" s="237" t="s">
        <v>377</v>
      </c>
      <c r="G1581" s="235"/>
      <c r="H1581" s="238">
        <v>20</v>
      </c>
      <c r="I1581" s="239"/>
      <c r="J1581" s="235"/>
      <c r="K1581" s="235"/>
      <c r="L1581" s="240"/>
      <c r="M1581" s="241"/>
      <c r="N1581" s="242"/>
      <c r="O1581" s="242"/>
      <c r="P1581" s="242"/>
      <c r="Q1581" s="242"/>
      <c r="R1581" s="242"/>
      <c r="S1581" s="242"/>
      <c r="T1581" s="243"/>
      <c r="U1581" s="14"/>
      <c r="V1581" s="14"/>
      <c r="W1581" s="14"/>
      <c r="X1581" s="14"/>
      <c r="Y1581" s="14"/>
      <c r="Z1581" s="14"/>
      <c r="AA1581" s="14"/>
      <c r="AB1581" s="14"/>
      <c r="AC1581" s="14"/>
      <c r="AD1581" s="14"/>
      <c r="AE1581" s="14"/>
      <c r="AT1581" s="244" t="s">
        <v>142</v>
      </c>
      <c r="AU1581" s="244" t="s">
        <v>81</v>
      </c>
      <c r="AV1581" s="14" t="s">
        <v>81</v>
      </c>
      <c r="AW1581" s="14" t="s">
        <v>33</v>
      </c>
      <c r="AX1581" s="14" t="s">
        <v>77</v>
      </c>
      <c r="AY1581" s="244" t="s">
        <v>132</v>
      </c>
    </row>
    <row r="1582" s="2" customFormat="1" ht="24.15" customHeight="1">
      <c r="A1582" s="39"/>
      <c r="B1582" s="40"/>
      <c r="C1582" s="205" t="s">
        <v>1445</v>
      </c>
      <c r="D1582" s="205" t="s">
        <v>134</v>
      </c>
      <c r="E1582" s="206" t="s">
        <v>1446</v>
      </c>
      <c r="F1582" s="207" t="s">
        <v>1447</v>
      </c>
      <c r="G1582" s="208" t="s">
        <v>155</v>
      </c>
      <c r="H1582" s="209">
        <v>34.619999999999997</v>
      </c>
      <c r="I1582" s="210"/>
      <c r="J1582" s="211">
        <f>ROUND(I1582*H1582,2)</f>
        <v>0</v>
      </c>
      <c r="K1582" s="207" t="s">
        <v>138</v>
      </c>
      <c r="L1582" s="45"/>
      <c r="M1582" s="212" t="s">
        <v>19</v>
      </c>
      <c r="N1582" s="213" t="s">
        <v>43</v>
      </c>
      <c r="O1582" s="85"/>
      <c r="P1582" s="214">
        <f>O1582*H1582</f>
        <v>0</v>
      </c>
      <c r="Q1582" s="214">
        <v>0.00021000000000000001</v>
      </c>
      <c r="R1582" s="214">
        <f>Q1582*H1582</f>
        <v>0.0072702000000000001</v>
      </c>
      <c r="S1582" s="214">
        <v>0</v>
      </c>
      <c r="T1582" s="215">
        <f>S1582*H1582</f>
        <v>0</v>
      </c>
      <c r="U1582" s="39"/>
      <c r="V1582" s="39"/>
      <c r="W1582" s="39"/>
      <c r="X1582" s="39"/>
      <c r="Y1582" s="39"/>
      <c r="Z1582" s="39"/>
      <c r="AA1582" s="39"/>
      <c r="AB1582" s="39"/>
      <c r="AC1582" s="39"/>
      <c r="AD1582" s="39"/>
      <c r="AE1582" s="39"/>
      <c r="AR1582" s="216" t="s">
        <v>87</v>
      </c>
      <c r="AT1582" s="216" t="s">
        <v>134</v>
      </c>
      <c r="AU1582" s="216" t="s">
        <v>81</v>
      </c>
      <c r="AY1582" s="18" t="s">
        <v>132</v>
      </c>
      <c r="BE1582" s="217">
        <f>IF(N1582="základní",J1582,0)</f>
        <v>0</v>
      </c>
      <c r="BF1582" s="217">
        <f>IF(N1582="snížená",J1582,0)</f>
        <v>0</v>
      </c>
      <c r="BG1582" s="217">
        <f>IF(N1582="zákl. přenesená",J1582,0)</f>
        <v>0</v>
      </c>
      <c r="BH1582" s="217">
        <f>IF(N1582="sníž. přenesená",J1582,0)</f>
        <v>0</v>
      </c>
      <c r="BI1582" s="217">
        <f>IF(N1582="nulová",J1582,0)</f>
        <v>0</v>
      </c>
      <c r="BJ1582" s="18" t="s">
        <v>77</v>
      </c>
      <c r="BK1582" s="217">
        <f>ROUND(I1582*H1582,2)</f>
        <v>0</v>
      </c>
      <c r="BL1582" s="18" t="s">
        <v>87</v>
      </c>
      <c r="BM1582" s="216" t="s">
        <v>1448</v>
      </c>
    </row>
    <row r="1583" s="2" customFormat="1">
      <c r="A1583" s="39"/>
      <c r="B1583" s="40"/>
      <c r="C1583" s="41"/>
      <c r="D1583" s="218" t="s">
        <v>140</v>
      </c>
      <c r="E1583" s="41"/>
      <c r="F1583" s="219" t="s">
        <v>1449</v>
      </c>
      <c r="G1583" s="41"/>
      <c r="H1583" s="41"/>
      <c r="I1583" s="220"/>
      <c r="J1583" s="41"/>
      <c r="K1583" s="41"/>
      <c r="L1583" s="45"/>
      <c r="M1583" s="221"/>
      <c r="N1583" s="222"/>
      <c r="O1583" s="85"/>
      <c r="P1583" s="85"/>
      <c r="Q1583" s="85"/>
      <c r="R1583" s="85"/>
      <c r="S1583" s="85"/>
      <c r="T1583" s="86"/>
      <c r="U1583" s="39"/>
      <c r="V1583" s="39"/>
      <c r="W1583" s="39"/>
      <c r="X1583" s="39"/>
      <c r="Y1583" s="39"/>
      <c r="Z1583" s="39"/>
      <c r="AA1583" s="39"/>
      <c r="AB1583" s="39"/>
      <c r="AC1583" s="39"/>
      <c r="AD1583" s="39"/>
      <c r="AE1583" s="39"/>
      <c r="AT1583" s="18" t="s">
        <v>140</v>
      </c>
      <c r="AU1583" s="18" t="s">
        <v>81</v>
      </c>
    </row>
    <row r="1584" s="13" customFormat="1">
      <c r="A1584" s="13"/>
      <c r="B1584" s="223"/>
      <c r="C1584" s="224"/>
      <c r="D1584" s="225" t="s">
        <v>142</v>
      </c>
      <c r="E1584" s="226" t="s">
        <v>19</v>
      </c>
      <c r="F1584" s="227" t="s">
        <v>1450</v>
      </c>
      <c r="G1584" s="224"/>
      <c r="H1584" s="226" t="s">
        <v>19</v>
      </c>
      <c r="I1584" s="228"/>
      <c r="J1584" s="224"/>
      <c r="K1584" s="224"/>
      <c r="L1584" s="229"/>
      <c r="M1584" s="230"/>
      <c r="N1584" s="231"/>
      <c r="O1584" s="231"/>
      <c r="P1584" s="231"/>
      <c r="Q1584" s="231"/>
      <c r="R1584" s="231"/>
      <c r="S1584" s="231"/>
      <c r="T1584" s="232"/>
      <c r="U1584" s="13"/>
      <c r="V1584" s="13"/>
      <c r="W1584" s="13"/>
      <c r="X1584" s="13"/>
      <c r="Y1584" s="13"/>
      <c r="Z1584" s="13"/>
      <c r="AA1584" s="13"/>
      <c r="AB1584" s="13"/>
      <c r="AC1584" s="13"/>
      <c r="AD1584" s="13"/>
      <c r="AE1584" s="13"/>
      <c r="AT1584" s="233" t="s">
        <v>142</v>
      </c>
      <c r="AU1584" s="233" t="s">
        <v>81</v>
      </c>
      <c r="AV1584" s="13" t="s">
        <v>77</v>
      </c>
      <c r="AW1584" s="13" t="s">
        <v>33</v>
      </c>
      <c r="AX1584" s="13" t="s">
        <v>72</v>
      </c>
      <c r="AY1584" s="233" t="s">
        <v>132</v>
      </c>
    </row>
    <row r="1585" s="14" customFormat="1">
      <c r="A1585" s="14"/>
      <c r="B1585" s="234"/>
      <c r="C1585" s="235"/>
      <c r="D1585" s="225" t="s">
        <v>142</v>
      </c>
      <c r="E1585" s="236" t="s">
        <v>19</v>
      </c>
      <c r="F1585" s="237" t="s">
        <v>1451</v>
      </c>
      <c r="G1585" s="235"/>
      <c r="H1585" s="238">
        <v>34.619999999999997</v>
      </c>
      <c r="I1585" s="239"/>
      <c r="J1585" s="235"/>
      <c r="K1585" s="235"/>
      <c r="L1585" s="240"/>
      <c r="M1585" s="241"/>
      <c r="N1585" s="242"/>
      <c r="O1585" s="242"/>
      <c r="P1585" s="242"/>
      <c r="Q1585" s="242"/>
      <c r="R1585" s="242"/>
      <c r="S1585" s="242"/>
      <c r="T1585" s="243"/>
      <c r="U1585" s="14"/>
      <c r="V1585" s="14"/>
      <c r="W1585" s="14"/>
      <c r="X1585" s="14"/>
      <c r="Y1585" s="14"/>
      <c r="Z1585" s="14"/>
      <c r="AA1585" s="14"/>
      <c r="AB1585" s="14"/>
      <c r="AC1585" s="14"/>
      <c r="AD1585" s="14"/>
      <c r="AE1585" s="14"/>
      <c r="AT1585" s="244" t="s">
        <v>142</v>
      </c>
      <c r="AU1585" s="244" t="s">
        <v>81</v>
      </c>
      <c r="AV1585" s="14" t="s">
        <v>81</v>
      </c>
      <c r="AW1585" s="14" t="s">
        <v>33</v>
      </c>
      <c r="AX1585" s="14" t="s">
        <v>72</v>
      </c>
      <c r="AY1585" s="244" t="s">
        <v>132</v>
      </c>
    </row>
    <row r="1586" s="15" customFormat="1">
      <c r="A1586" s="15"/>
      <c r="B1586" s="245"/>
      <c r="C1586" s="246"/>
      <c r="D1586" s="225" t="s">
        <v>142</v>
      </c>
      <c r="E1586" s="247" t="s">
        <v>19</v>
      </c>
      <c r="F1586" s="248" t="s">
        <v>152</v>
      </c>
      <c r="G1586" s="246"/>
      <c r="H1586" s="249">
        <v>34.619999999999997</v>
      </c>
      <c r="I1586" s="250"/>
      <c r="J1586" s="246"/>
      <c r="K1586" s="246"/>
      <c r="L1586" s="251"/>
      <c r="M1586" s="252"/>
      <c r="N1586" s="253"/>
      <c r="O1586" s="253"/>
      <c r="P1586" s="253"/>
      <c r="Q1586" s="253"/>
      <c r="R1586" s="253"/>
      <c r="S1586" s="253"/>
      <c r="T1586" s="254"/>
      <c r="U1586" s="15"/>
      <c r="V1586" s="15"/>
      <c r="W1586" s="15"/>
      <c r="X1586" s="15"/>
      <c r="Y1586" s="15"/>
      <c r="Z1586" s="15"/>
      <c r="AA1586" s="15"/>
      <c r="AB1586" s="15"/>
      <c r="AC1586" s="15"/>
      <c r="AD1586" s="15"/>
      <c r="AE1586" s="15"/>
      <c r="AT1586" s="255" t="s">
        <v>142</v>
      </c>
      <c r="AU1586" s="255" t="s">
        <v>81</v>
      </c>
      <c r="AV1586" s="15" t="s">
        <v>87</v>
      </c>
      <c r="AW1586" s="15" t="s">
        <v>33</v>
      </c>
      <c r="AX1586" s="15" t="s">
        <v>77</v>
      </c>
      <c r="AY1586" s="255" t="s">
        <v>132</v>
      </c>
    </row>
    <row r="1587" s="2" customFormat="1" ht="37.8" customHeight="1">
      <c r="A1587" s="39"/>
      <c r="B1587" s="40"/>
      <c r="C1587" s="205" t="s">
        <v>1452</v>
      </c>
      <c r="D1587" s="205" t="s">
        <v>134</v>
      </c>
      <c r="E1587" s="206" t="s">
        <v>1453</v>
      </c>
      <c r="F1587" s="207" t="s">
        <v>1454</v>
      </c>
      <c r="G1587" s="208" t="s">
        <v>155</v>
      </c>
      <c r="H1587" s="209">
        <v>5033.0860000000002</v>
      </c>
      <c r="I1587" s="210"/>
      <c r="J1587" s="211">
        <f>ROUND(I1587*H1587,2)</f>
        <v>0</v>
      </c>
      <c r="K1587" s="207" t="s">
        <v>138</v>
      </c>
      <c r="L1587" s="45"/>
      <c r="M1587" s="212" t="s">
        <v>19</v>
      </c>
      <c r="N1587" s="213" t="s">
        <v>43</v>
      </c>
      <c r="O1587" s="85"/>
      <c r="P1587" s="214">
        <f>O1587*H1587</f>
        <v>0</v>
      </c>
      <c r="Q1587" s="214">
        <v>0.00029</v>
      </c>
      <c r="R1587" s="214">
        <f>Q1587*H1587</f>
        <v>1.4595949400000001</v>
      </c>
      <c r="S1587" s="214">
        <v>0</v>
      </c>
      <c r="T1587" s="215">
        <f>S1587*H1587</f>
        <v>0</v>
      </c>
      <c r="U1587" s="39"/>
      <c r="V1587" s="39"/>
      <c r="W1587" s="39"/>
      <c r="X1587" s="39"/>
      <c r="Y1587" s="39"/>
      <c r="Z1587" s="39"/>
      <c r="AA1587" s="39"/>
      <c r="AB1587" s="39"/>
      <c r="AC1587" s="39"/>
      <c r="AD1587" s="39"/>
      <c r="AE1587" s="39"/>
      <c r="AR1587" s="216" t="s">
        <v>333</v>
      </c>
      <c r="AT1587" s="216" t="s">
        <v>134</v>
      </c>
      <c r="AU1587" s="216" t="s">
        <v>81</v>
      </c>
      <c r="AY1587" s="18" t="s">
        <v>132</v>
      </c>
      <c r="BE1587" s="217">
        <f>IF(N1587="základní",J1587,0)</f>
        <v>0</v>
      </c>
      <c r="BF1587" s="217">
        <f>IF(N1587="snížená",J1587,0)</f>
        <v>0</v>
      </c>
      <c r="BG1587" s="217">
        <f>IF(N1587="zákl. přenesená",J1587,0)</f>
        <v>0</v>
      </c>
      <c r="BH1587" s="217">
        <f>IF(N1587="sníž. přenesená",J1587,0)</f>
        <v>0</v>
      </c>
      <c r="BI1587" s="217">
        <f>IF(N1587="nulová",J1587,0)</f>
        <v>0</v>
      </c>
      <c r="BJ1587" s="18" t="s">
        <v>77</v>
      </c>
      <c r="BK1587" s="217">
        <f>ROUND(I1587*H1587,2)</f>
        <v>0</v>
      </c>
      <c r="BL1587" s="18" t="s">
        <v>333</v>
      </c>
      <c r="BM1587" s="216" t="s">
        <v>1455</v>
      </c>
    </row>
    <row r="1588" s="2" customFormat="1">
      <c r="A1588" s="39"/>
      <c r="B1588" s="40"/>
      <c r="C1588" s="41"/>
      <c r="D1588" s="218" t="s">
        <v>140</v>
      </c>
      <c r="E1588" s="41"/>
      <c r="F1588" s="219" t="s">
        <v>1456</v>
      </c>
      <c r="G1588" s="41"/>
      <c r="H1588" s="41"/>
      <c r="I1588" s="220"/>
      <c r="J1588" s="41"/>
      <c r="K1588" s="41"/>
      <c r="L1588" s="45"/>
      <c r="M1588" s="221"/>
      <c r="N1588" s="222"/>
      <c r="O1588" s="85"/>
      <c r="P1588" s="85"/>
      <c r="Q1588" s="85"/>
      <c r="R1588" s="85"/>
      <c r="S1588" s="85"/>
      <c r="T1588" s="86"/>
      <c r="U1588" s="39"/>
      <c r="V1588" s="39"/>
      <c r="W1588" s="39"/>
      <c r="X1588" s="39"/>
      <c r="Y1588" s="39"/>
      <c r="Z1588" s="39"/>
      <c r="AA1588" s="39"/>
      <c r="AB1588" s="39"/>
      <c r="AC1588" s="39"/>
      <c r="AD1588" s="39"/>
      <c r="AE1588" s="39"/>
      <c r="AT1588" s="18" t="s">
        <v>140</v>
      </c>
      <c r="AU1588" s="18" t="s">
        <v>81</v>
      </c>
    </row>
    <row r="1589" s="13" customFormat="1">
      <c r="A1589" s="13"/>
      <c r="B1589" s="223"/>
      <c r="C1589" s="224"/>
      <c r="D1589" s="225" t="s">
        <v>142</v>
      </c>
      <c r="E1589" s="226" t="s">
        <v>19</v>
      </c>
      <c r="F1589" s="227" t="s">
        <v>755</v>
      </c>
      <c r="G1589" s="224"/>
      <c r="H1589" s="226" t="s">
        <v>19</v>
      </c>
      <c r="I1589" s="228"/>
      <c r="J1589" s="224"/>
      <c r="K1589" s="224"/>
      <c r="L1589" s="229"/>
      <c r="M1589" s="230"/>
      <c r="N1589" s="231"/>
      <c r="O1589" s="231"/>
      <c r="P1589" s="231"/>
      <c r="Q1589" s="231"/>
      <c r="R1589" s="231"/>
      <c r="S1589" s="231"/>
      <c r="T1589" s="232"/>
      <c r="U1589" s="13"/>
      <c r="V1589" s="13"/>
      <c r="W1589" s="13"/>
      <c r="X1589" s="13"/>
      <c r="Y1589" s="13"/>
      <c r="Z1589" s="13"/>
      <c r="AA1589" s="13"/>
      <c r="AB1589" s="13"/>
      <c r="AC1589" s="13"/>
      <c r="AD1589" s="13"/>
      <c r="AE1589" s="13"/>
      <c r="AT1589" s="233" t="s">
        <v>142</v>
      </c>
      <c r="AU1589" s="233" t="s">
        <v>81</v>
      </c>
      <c r="AV1589" s="13" t="s">
        <v>77</v>
      </c>
      <c r="AW1589" s="13" t="s">
        <v>33</v>
      </c>
      <c r="AX1589" s="13" t="s">
        <v>72</v>
      </c>
      <c r="AY1589" s="233" t="s">
        <v>132</v>
      </c>
    </row>
    <row r="1590" s="14" customFormat="1">
      <c r="A1590" s="14"/>
      <c r="B1590" s="234"/>
      <c r="C1590" s="235"/>
      <c r="D1590" s="225" t="s">
        <v>142</v>
      </c>
      <c r="E1590" s="236" t="s">
        <v>19</v>
      </c>
      <c r="F1590" s="237" t="s">
        <v>756</v>
      </c>
      <c r="G1590" s="235"/>
      <c r="H1590" s="238">
        <v>78.75</v>
      </c>
      <c r="I1590" s="239"/>
      <c r="J1590" s="235"/>
      <c r="K1590" s="235"/>
      <c r="L1590" s="240"/>
      <c r="M1590" s="241"/>
      <c r="N1590" s="242"/>
      <c r="O1590" s="242"/>
      <c r="P1590" s="242"/>
      <c r="Q1590" s="242"/>
      <c r="R1590" s="242"/>
      <c r="S1590" s="242"/>
      <c r="T1590" s="243"/>
      <c r="U1590" s="14"/>
      <c r="V1590" s="14"/>
      <c r="W1590" s="14"/>
      <c r="X1590" s="14"/>
      <c r="Y1590" s="14"/>
      <c r="Z1590" s="14"/>
      <c r="AA1590" s="14"/>
      <c r="AB1590" s="14"/>
      <c r="AC1590" s="14"/>
      <c r="AD1590" s="14"/>
      <c r="AE1590" s="14"/>
      <c r="AT1590" s="244" t="s">
        <v>142</v>
      </c>
      <c r="AU1590" s="244" t="s">
        <v>81</v>
      </c>
      <c r="AV1590" s="14" t="s">
        <v>81</v>
      </c>
      <c r="AW1590" s="14" t="s">
        <v>33</v>
      </c>
      <c r="AX1590" s="14" t="s">
        <v>72</v>
      </c>
      <c r="AY1590" s="244" t="s">
        <v>132</v>
      </c>
    </row>
    <row r="1591" s="13" customFormat="1">
      <c r="A1591" s="13"/>
      <c r="B1591" s="223"/>
      <c r="C1591" s="224"/>
      <c r="D1591" s="225" t="s">
        <v>142</v>
      </c>
      <c r="E1591" s="226" t="s">
        <v>19</v>
      </c>
      <c r="F1591" s="227" t="s">
        <v>1457</v>
      </c>
      <c r="G1591" s="224"/>
      <c r="H1591" s="226" t="s">
        <v>19</v>
      </c>
      <c r="I1591" s="228"/>
      <c r="J1591" s="224"/>
      <c r="K1591" s="224"/>
      <c r="L1591" s="229"/>
      <c r="M1591" s="230"/>
      <c r="N1591" s="231"/>
      <c r="O1591" s="231"/>
      <c r="P1591" s="231"/>
      <c r="Q1591" s="231"/>
      <c r="R1591" s="231"/>
      <c r="S1591" s="231"/>
      <c r="T1591" s="232"/>
      <c r="U1591" s="13"/>
      <c r="V1591" s="13"/>
      <c r="W1591" s="13"/>
      <c r="X1591" s="13"/>
      <c r="Y1591" s="13"/>
      <c r="Z1591" s="13"/>
      <c r="AA1591" s="13"/>
      <c r="AB1591" s="13"/>
      <c r="AC1591" s="13"/>
      <c r="AD1591" s="13"/>
      <c r="AE1591" s="13"/>
      <c r="AT1591" s="233" t="s">
        <v>142</v>
      </c>
      <c r="AU1591" s="233" t="s">
        <v>81</v>
      </c>
      <c r="AV1591" s="13" t="s">
        <v>77</v>
      </c>
      <c r="AW1591" s="13" t="s">
        <v>33</v>
      </c>
      <c r="AX1591" s="13" t="s">
        <v>72</v>
      </c>
      <c r="AY1591" s="233" t="s">
        <v>132</v>
      </c>
    </row>
    <row r="1592" s="14" customFormat="1">
      <c r="A1592" s="14"/>
      <c r="B1592" s="234"/>
      <c r="C1592" s="235"/>
      <c r="D1592" s="225" t="s">
        <v>142</v>
      </c>
      <c r="E1592" s="236" t="s">
        <v>19</v>
      </c>
      <c r="F1592" s="237" t="s">
        <v>1458</v>
      </c>
      <c r="G1592" s="235"/>
      <c r="H1592" s="238">
        <v>4954.3360000000002</v>
      </c>
      <c r="I1592" s="239"/>
      <c r="J1592" s="235"/>
      <c r="K1592" s="235"/>
      <c r="L1592" s="240"/>
      <c r="M1592" s="241"/>
      <c r="N1592" s="242"/>
      <c r="O1592" s="242"/>
      <c r="P1592" s="242"/>
      <c r="Q1592" s="242"/>
      <c r="R1592" s="242"/>
      <c r="S1592" s="242"/>
      <c r="T1592" s="243"/>
      <c r="U1592" s="14"/>
      <c r="V1592" s="14"/>
      <c r="W1592" s="14"/>
      <c r="X1592" s="14"/>
      <c r="Y1592" s="14"/>
      <c r="Z1592" s="14"/>
      <c r="AA1592" s="14"/>
      <c r="AB1592" s="14"/>
      <c r="AC1592" s="14"/>
      <c r="AD1592" s="14"/>
      <c r="AE1592" s="14"/>
      <c r="AT1592" s="244" t="s">
        <v>142</v>
      </c>
      <c r="AU1592" s="244" t="s">
        <v>81</v>
      </c>
      <c r="AV1592" s="14" t="s">
        <v>81</v>
      </c>
      <c r="AW1592" s="14" t="s">
        <v>33</v>
      </c>
      <c r="AX1592" s="14" t="s">
        <v>72</v>
      </c>
      <c r="AY1592" s="244" t="s">
        <v>132</v>
      </c>
    </row>
    <row r="1593" s="15" customFormat="1">
      <c r="A1593" s="15"/>
      <c r="B1593" s="245"/>
      <c r="C1593" s="246"/>
      <c r="D1593" s="225" t="s">
        <v>142</v>
      </c>
      <c r="E1593" s="247" t="s">
        <v>19</v>
      </c>
      <c r="F1593" s="248" t="s">
        <v>152</v>
      </c>
      <c r="G1593" s="246"/>
      <c r="H1593" s="249">
        <v>5033.0860000000002</v>
      </c>
      <c r="I1593" s="250"/>
      <c r="J1593" s="246"/>
      <c r="K1593" s="246"/>
      <c r="L1593" s="251"/>
      <c r="M1593" s="252"/>
      <c r="N1593" s="253"/>
      <c r="O1593" s="253"/>
      <c r="P1593" s="253"/>
      <c r="Q1593" s="253"/>
      <c r="R1593" s="253"/>
      <c r="S1593" s="253"/>
      <c r="T1593" s="254"/>
      <c r="U1593" s="15"/>
      <c r="V1593" s="15"/>
      <c r="W1593" s="15"/>
      <c r="X1593" s="15"/>
      <c r="Y1593" s="15"/>
      <c r="Z1593" s="15"/>
      <c r="AA1593" s="15"/>
      <c r="AB1593" s="15"/>
      <c r="AC1593" s="15"/>
      <c r="AD1593" s="15"/>
      <c r="AE1593" s="15"/>
      <c r="AT1593" s="255" t="s">
        <v>142</v>
      </c>
      <c r="AU1593" s="255" t="s">
        <v>81</v>
      </c>
      <c r="AV1593" s="15" t="s">
        <v>87</v>
      </c>
      <c r="AW1593" s="15" t="s">
        <v>33</v>
      </c>
      <c r="AX1593" s="15" t="s">
        <v>77</v>
      </c>
      <c r="AY1593" s="255" t="s">
        <v>132</v>
      </c>
    </row>
    <row r="1594" s="2" customFormat="1" ht="44.25" customHeight="1">
      <c r="A1594" s="39"/>
      <c r="B1594" s="40"/>
      <c r="C1594" s="205" t="s">
        <v>1459</v>
      </c>
      <c r="D1594" s="205" t="s">
        <v>134</v>
      </c>
      <c r="E1594" s="206" t="s">
        <v>1460</v>
      </c>
      <c r="F1594" s="207" t="s">
        <v>1461</v>
      </c>
      <c r="G1594" s="208" t="s">
        <v>155</v>
      </c>
      <c r="H1594" s="209">
        <v>933.17999999999995</v>
      </c>
      <c r="I1594" s="210"/>
      <c r="J1594" s="211">
        <f>ROUND(I1594*H1594,2)</f>
        <v>0</v>
      </c>
      <c r="K1594" s="207" t="s">
        <v>138</v>
      </c>
      <c r="L1594" s="45"/>
      <c r="M1594" s="212" t="s">
        <v>19</v>
      </c>
      <c r="N1594" s="213" t="s">
        <v>43</v>
      </c>
      <c r="O1594" s="85"/>
      <c r="P1594" s="214">
        <f>O1594*H1594</f>
        <v>0</v>
      </c>
      <c r="Q1594" s="214">
        <v>0.00029</v>
      </c>
      <c r="R1594" s="214">
        <f>Q1594*H1594</f>
        <v>0.27062219999999998</v>
      </c>
      <c r="S1594" s="214">
        <v>0</v>
      </c>
      <c r="T1594" s="215">
        <f>S1594*H1594</f>
        <v>0</v>
      </c>
      <c r="U1594" s="39"/>
      <c r="V1594" s="39"/>
      <c r="W1594" s="39"/>
      <c r="X1594" s="39"/>
      <c r="Y1594" s="39"/>
      <c r="Z1594" s="39"/>
      <c r="AA1594" s="39"/>
      <c r="AB1594" s="39"/>
      <c r="AC1594" s="39"/>
      <c r="AD1594" s="39"/>
      <c r="AE1594" s="39"/>
      <c r="AR1594" s="216" t="s">
        <v>333</v>
      </c>
      <c r="AT1594" s="216" t="s">
        <v>134</v>
      </c>
      <c r="AU1594" s="216" t="s">
        <v>81</v>
      </c>
      <c r="AY1594" s="18" t="s">
        <v>132</v>
      </c>
      <c r="BE1594" s="217">
        <f>IF(N1594="základní",J1594,0)</f>
        <v>0</v>
      </c>
      <c r="BF1594" s="217">
        <f>IF(N1594="snížená",J1594,0)</f>
        <v>0</v>
      </c>
      <c r="BG1594" s="217">
        <f>IF(N1594="zákl. přenesená",J1594,0)</f>
        <v>0</v>
      </c>
      <c r="BH1594" s="217">
        <f>IF(N1594="sníž. přenesená",J1594,0)</f>
        <v>0</v>
      </c>
      <c r="BI1594" s="217">
        <f>IF(N1594="nulová",J1594,0)</f>
        <v>0</v>
      </c>
      <c r="BJ1594" s="18" t="s">
        <v>77</v>
      </c>
      <c r="BK1594" s="217">
        <f>ROUND(I1594*H1594,2)</f>
        <v>0</v>
      </c>
      <c r="BL1594" s="18" t="s">
        <v>333</v>
      </c>
      <c r="BM1594" s="216" t="s">
        <v>1462</v>
      </c>
    </row>
    <row r="1595" s="2" customFormat="1">
      <c r="A1595" s="39"/>
      <c r="B1595" s="40"/>
      <c r="C1595" s="41"/>
      <c r="D1595" s="218" t="s">
        <v>140</v>
      </c>
      <c r="E1595" s="41"/>
      <c r="F1595" s="219" t="s">
        <v>1463</v>
      </c>
      <c r="G1595" s="41"/>
      <c r="H1595" s="41"/>
      <c r="I1595" s="220"/>
      <c r="J1595" s="41"/>
      <c r="K1595" s="41"/>
      <c r="L1595" s="45"/>
      <c r="M1595" s="221"/>
      <c r="N1595" s="222"/>
      <c r="O1595" s="85"/>
      <c r="P1595" s="85"/>
      <c r="Q1595" s="85"/>
      <c r="R1595" s="85"/>
      <c r="S1595" s="85"/>
      <c r="T1595" s="86"/>
      <c r="U1595" s="39"/>
      <c r="V1595" s="39"/>
      <c r="W1595" s="39"/>
      <c r="X1595" s="39"/>
      <c r="Y1595" s="39"/>
      <c r="Z1595" s="39"/>
      <c r="AA1595" s="39"/>
      <c r="AB1595" s="39"/>
      <c r="AC1595" s="39"/>
      <c r="AD1595" s="39"/>
      <c r="AE1595" s="39"/>
      <c r="AT1595" s="18" t="s">
        <v>140</v>
      </c>
      <c r="AU1595" s="18" t="s">
        <v>81</v>
      </c>
    </row>
    <row r="1596" s="12" customFormat="1" ht="22.8" customHeight="1">
      <c r="A1596" s="12"/>
      <c r="B1596" s="189"/>
      <c r="C1596" s="190"/>
      <c r="D1596" s="191" t="s">
        <v>71</v>
      </c>
      <c r="E1596" s="203" t="s">
        <v>1464</v>
      </c>
      <c r="F1596" s="203" t="s">
        <v>1465</v>
      </c>
      <c r="G1596" s="190"/>
      <c r="H1596" s="190"/>
      <c r="I1596" s="193"/>
      <c r="J1596" s="204">
        <f>BK1596</f>
        <v>0</v>
      </c>
      <c r="K1596" s="190"/>
      <c r="L1596" s="195"/>
      <c r="M1596" s="196"/>
      <c r="N1596" s="197"/>
      <c r="O1596" s="197"/>
      <c r="P1596" s="198">
        <f>SUM(P1597:P1603)</f>
        <v>0</v>
      </c>
      <c r="Q1596" s="197"/>
      <c r="R1596" s="198">
        <f>SUM(R1597:R1603)</f>
        <v>0</v>
      </c>
      <c r="S1596" s="197"/>
      <c r="T1596" s="199">
        <f>SUM(T1597:T1603)</f>
        <v>0</v>
      </c>
      <c r="U1596" s="12"/>
      <c r="V1596" s="12"/>
      <c r="W1596" s="12"/>
      <c r="X1596" s="12"/>
      <c r="Y1596" s="12"/>
      <c r="Z1596" s="12"/>
      <c r="AA1596" s="12"/>
      <c r="AB1596" s="12"/>
      <c r="AC1596" s="12"/>
      <c r="AD1596" s="12"/>
      <c r="AE1596" s="12"/>
      <c r="AR1596" s="200" t="s">
        <v>81</v>
      </c>
      <c r="AT1596" s="201" t="s">
        <v>71</v>
      </c>
      <c r="AU1596" s="201" t="s">
        <v>77</v>
      </c>
      <c r="AY1596" s="200" t="s">
        <v>132</v>
      </c>
      <c r="BK1596" s="202">
        <f>SUM(BK1597:BK1603)</f>
        <v>0</v>
      </c>
    </row>
    <row r="1597" s="2" customFormat="1" ht="16.5" customHeight="1">
      <c r="A1597" s="39"/>
      <c r="B1597" s="40"/>
      <c r="C1597" s="205" t="s">
        <v>1466</v>
      </c>
      <c r="D1597" s="205" t="s">
        <v>134</v>
      </c>
      <c r="E1597" s="206" t="s">
        <v>1467</v>
      </c>
      <c r="F1597" s="207" t="s">
        <v>1468</v>
      </c>
      <c r="G1597" s="208" t="s">
        <v>155</v>
      </c>
      <c r="H1597" s="209">
        <v>24.66</v>
      </c>
      <c r="I1597" s="210"/>
      <c r="J1597" s="211">
        <f>ROUND(I1597*H1597,2)</f>
        <v>0</v>
      </c>
      <c r="K1597" s="207" t="s">
        <v>138</v>
      </c>
      <c r="L1597" s="45"/>
      <c r="M1597" s="212" t="s">
        <v>19</v>
      </c>
      <c r="N1597" s="213" t="s">
        <v>43</v>
      </c>
      <c r="O1597" s="85"/>
      <c r="P1597" s="214">
        <f>O1597*H1597</f>
        <v>0</v>
      </c>
      <c r="Q1597" s="214">
        <v>0</v>
      </c>
      <c r="R1597" s="214">
        <f>Q1597*H1597</f>
        <v>0</v>
      </c>
      <c r="S1597" s="214">
        <v>0</v>
      </c>
      <c r="T1597" s="215">
        <f>S1597*H1597</f>
        <v>0</v>
      </c>
      <c r="U1597" s="39"/>
      <c r="V1597" s="39"/>
      <c r="W1597" s="39"/>
      <c r="X1597" s="39"/>
      <c r="Y1597" s="39"/>
      <c r="Z1597" s="39"/>
      <c r="AA1597" s="39"/>
      <c r="AB1597" s="39"/>
      <c r="AC1597" s="39"/>
      <c r="AD1597" s="39"/>
      <c r="AE1597" s="39"/>
      <c r="AR1597" s="216" t="s">
        <v>333</v>
      </c>
      <c r="AT1597" s="216" t="s">
        <v>134</v>
      </c>
      <c r="AU1597" s="216" t="s">
        <v>81</v>
      </c>
      <c r="AY1597" s="18" t="s">
        <v>132</v>
      </c>
      <c r="BE1597" s="217">
        <f>IF(N1597="základní",J1597,0)</f>
        <v>0</v>
      </c>
      <c r="BF1597" s="217">
        <f>IF(N1597="snížená",J1597,0)</f>
        <v>0</v>
      </c>
      <c r="BG1597" s="217">
        <f>IF(N1597="zákl. přenesená",J1597,0)</f>
        <v>0</v>
      </c>
      <c r="BH1597" s="217">
        <f>IF(N1597="sníž. přenesená",J1597,0)</f>
        <v>0</v>
      </c>
      <c r="BI1597" s="217">
        <f>IF(N1597="nulová",J1597,0)</f>
        <v>0</v>
      </c>
      <c r="BJ1597" s="18" t="s">
        <v>77</v>
      </c>
      <c r="BK1597" s="217">
        <f>ROUND(I1597*H1597,2)</f>
        <v>0</v>
      </c>
      <c r="BL1597" s="18" t="s">
        <v>333</v>
      </c>
      <c r="BM1597" s="216" t="s">
        <v>1469</v>
      </c>
    </row>
    <row r="1598" s="2" customFormat="1">
      <c r="A1598" s="39"/>
      <c r="B1598" s="40"/>
      <c r="C1598" s="41"/>
      <c r="D1598" s="218" t="s">
        <v>140</v>
      </c>
      <c r="E1598" s="41"/>
      <c r="F1598" s="219" t="s">
        <v>1470</v>
      </c>
      <c r="G1598" s="41"/>
      <c r="H1598" s="41"/>
      <c r="I1598" s="220"/>
      <c r="J1598" s="41"/>
      <c r="K1598" s="41"/>
      <c r="L1598" s="45"/>
      <c r="M1598" s="221"/>
      <c r="N1598" s="222"/>
      <c r="O1598" s="85"/>
      <c r="P1598" s="85"/>
      <c r="Q1598" s="85"/>
      <c r="R1598" s="85"/>
      <c r="S1598" s="85"/>
      <c r="T1598" s="86"/>
      <c r="U1598" s="39"/>
      <c r="V1598" s="39"/>
      <c r="W1598" s="39"/>
      <c r="X1598" s="39"/>
      <c r="Y1598" s="39"/>
      <c r="Z1598" s="39"/>
      <c r="AA1598" s="39"/>
      <c r="AB1598" s="39"/>
      <c r="AC1598" s="39"/>
      <c r="AD1598" s="39"/>
      <c r="AE1598" s="39"/>
      <c r="AT1598" s="18" t="s">
        <v>140</v>
      </c>
      <c r="AU1598" s="18" t="s">
        <v>81</v>
      </c>
    </row>
    <row r="1599" s="13" customFormat="1">
      <c r="A1599" s="13"/>
      <c r="B1599" s="223"/>
      <c r="C1599" s="224"/>
      <c r="D1599" s="225" t="s">
        <v>142</v>
      </c>
      <c r="E1599" s="226" t="s">
        <v>19</v>
      </c>
      <c r="F1599" s="227" t="s">
        <v>160</v>
      </c>
      <c r="G1599" s="224"/>
      <c r="H1599" s="226" t="s">
        <v>19</v>
      </c>
      <c r="I1599" s="228"/>
      <c r="J1599" s="224"/>
      <c r="K1599" s="224"/>
      <c r="L1599" s="229"/>
      <c r="M1599" s="230"/>
      <c r="N1599" s="231"/>
      <c r="O1599" s="231"/>
      <c r="P1599" s="231"/>
      <c r="Q1599" s="231"/>
      <c r="R1599" s="231"/>
      <c r="S1599" s="231"/>
      <c r="T1599" s="232"/>
      <c r="U1599" s="13"/>
      <c r="V1599" s="13"/>
      <c r="W1599" s="13"/>
      <c r="X1599" s="13"/>
      <c r="Y1599" s="13"/>
      <c r="Z1599" s="13"/>
      <c r="AA1599" s="13"/>
      <c r="AB1599" s="13"/>
      <c r="AC1599" s="13"/>
      <c r="AD1599" s="13"/>
      <c r="AE1599" s="13"/>
      <c r="AT1599" s="233" t="s">
        <v>142</v>
      </c>
      <c r="AU1599" s="233" t="s">
        <v>81</v>
      </c>
      <c r="AV1599" s="13" t="s">
        <v>77</v>
      </c>
      <c r="AW1599" s="13" t="s">
        <v>33</v>
      </c>
      <c r="AX1599" s="13" t="s">
        <v>72</v>
      </c>
      <c r="AY1599" s="233" t="s">
        <v>132</v>
      </c>
    </row>
    <row r="1600" s="14" customFormat="1">
      <c r="A1600" s="14"/>
      <c r="B1600" s="234"/>
      <c r="C1600" s="235"/>
      <c r="D1600" s="225" t="s">
        <v>142</v>
      </c>
      <c r="E1600" s="236" t="s">
        <v>19</v>
      </c>
      <c r="F1600" s="237" t="s">
        <v>1471</v>
      </c>
      <c r="G1600" s="235"/>
      <c r="H1600" s="238">
        <v>24.66</v>
      </c>
      <c r="I1600" s="239"/>
      <c r="J1600" s="235"/>
      <c r="K1600" s="235"/>
      <c r="L1600" s="240"/>
      <c r="M1600" s="241"/>
      <c r="N1600" s="242"/>
      <c r="O1600" s="242"/>
      <c r="P1600" s="242"/>
      <c r="Q1600" s="242"/>
      <c r="R1600" s="242"/>
      <c r="S1600" s="242"/>
      <c r="T1600" s="243"/>
      <c r="U1600" s="14"/>
      <c r="V1600" s="14"/>
      <c r="W1600" s="14"/>
      <c r="X1600" s="14"/>
      <c r="Y1600" s="14"/>
      <c r="Z1600" s="14"/>
      <c r="AA1600" s="14"/>
      <c r="AB1600" s="14"/>
      <c r="AC1600" s="14"/>
      <c r="AD1600" s="14"/>
      <c r="AE1600" s="14"/>
      <c r="AT1600" s="244" t="s">
        <v>142</v>
      </c>
      <c r="AU1600" s="244" t="s">
        <v>81</v>
      </c>
      <c r="AV1600" s="14" t="s">
        <v>81</v>
      </c>
      <c r="AW1600" s="14" t="s">
        <v>33</v>
      </c>
      <c r="AX1600" s="14" t="s">
        <v>72</v>
      </c>
      <c r="AY1600" s="244" t="s">
        <v>132</v>
      </c>
    </row>
    <row r="1601" s="15" customFormat="1">
      <c r="A1601" s="15"/>
      <c r="B1601" s="245"/>
      <c r="C1601" s="246"/>
      <c r="D1601" s="225" t="s">
        <v>142</v>
      </c>
      <c r="E1601" s="247" t="s">
        <v>19</v>
      </c>
      <c r="F1601" s="248" t="s">
        <v>152</v>
      </c>
      <c r="G1601" s="246"/>
      <c r="H1601" s="249">
        <v>24.66</v>
      </c>
      <c r="I1601" s="250"/>
      <c r="J1601" s="246"/>
      <c r="K1601" s="246"/>
      <c r="L1601" s="251"/>
      <c r="M1601" s="252"/>
      <c r="N1601" s="253"/>
      <c r="O1601" s="253"/>
      <c r="P1601" s="253"/>
      <c r="Q1601" s="253"/>
      <c r="R1601" s="253"/>
      <c r="S1601" s="253"/>
      <c r="T1601" s="254"/>
      <c r="U1601" s="15"/>
      <c r="V1601" s="15"/>
      <c r="W1601" s="15"/>
      <c r="X1601" s="15"/>
      <c r="Y1601" s="15"/>
      <c r="Z1601" s="15"/>
      <c r="AA1601" s="15"/>
      <c r="AB1601" s="15"/>
      <c r="AC1601" s="15"/>
      <c r="AD1601" s="15"/>
      <c r="AE1601" s="15"/>
      <c r="AT1601" s="255" t="s">
        <v>142</v>
      </c>
      <c r="AU1601" s="255" t="s">
        <v>81</v>
      </c>
      <c r="AV1601" s="15" t="s">
        <v>87</v>
      </c>
      <c r="AW1601" s="15" t="s">
        <v>33</v>
      </c>
      <c r="AX1601" s="15" t="s">
        <v>77</v>
      </c>
      <c r="AY1601" s="255" t="s">
        <v>132</v>
      </c>
    </row>
    <row r="1602" s="2" customFormat="1" ht="44.25" customHeight="1">
      <c r="A1602" s="39"/>
      <c r="B1602" s="40"/>
      <c r="C1602" s="205" t="s">
        <v>1472</v>
      </c>
      <c r="D1602" s="205" t="s">
        <v>134</v>
      </c>
      <c r="E1602" s="206" t="s">
        <v>1473</v>
      </c>
      <c r="F1602" s="207" t="s">
        <v>1474</v>
      </c>
      <c r="G1602" s="208" t="s">
        <v>590</v>
      </c>
      <c r="H1602" s="277"/>
      <c r="I1602" s="210"/>
      <c r="J1602" s="211">
        <f>ROUND(I1602*H1602,2)</f>
        <v>0</v>
      </c>
      <c r="K1602" s="207" t="s">
        <v>138</v>
      </c>
      <c r="L1602" s="45"/>
      <c r="M1602" s="212" t="s">
        <v>19</v>
      </c>
      <c r="N1602" s="213" t="s">
        <v>43</v>
      </c>
      <c r="O1602" s="85"/>
      <c r="P1602" s="214">
        <f>O1602*H1602</f>
        <v>0</v>
      </c>
      <c r="Q1602" s="214">
        <v>0</v>
      </c>
      <c r="R1602" s="214">
        <f>Q1602*H1602</f>
        <v>0</v>
      </c>
      <c r="S1602" s="214">
        <v>0</v>
      </c>
      <c r="T1602" s="215">
        <f>S1602*H1602</f>
        <v>0</v>
      </c>
      <c r="U1602" s="39"/>
      <c r="V1602" s="39"/>
      <c r="W1602" s="39"/>
      <c r="X1602" s="39"/>
      <c r="Y1602" s="39"/>
      <c r="Z1602" s="39"/>
      <c r="AA1602" s="39"/>
      <c r="AB1602" s="39"/>
      <c r="AC1602" s="39"/>
      <c r="AD1602" s="39"/>
      <c r="AE1602" s="39"/>
      <c r="AR1602" s="216" t="s">
        <v>333</v>
      </c>
      <c r="AT1602" s="216" t="s">
        <v>134</v>
      </c>
      <c r="AU1602" s="216" t="s">
        <v>81</v>
      </c>
      <c r="AY1602" s="18" t="s">
        <v>132</v>
      </c>
      <c r="BE1602" s="217">
        <f>IF(N1602="základní",J1602,0)</f>
        <v>0</v>
      </c>
      <c r="BF1602" s="217">
        <f>IF(N1602="snížená",J1602,0)</f>
        <v>0</v>
      </c>
      <c r="BG1602" s="217">
        <f>IF(N1602="zákl. přenesená",J1602,0)</f>
        <v>0</v>
      </c>
      <c r="BH1602" s="217">
        <f>IF(N1602="sníž. přenesená",J1602,0)</f>
        <v>0</v>
      </c>
      <c r="BI1602" s="217">
        <f>IF(N1602="nulová",J1602,0)</f>
        <v>0</v>
      </c>
      <c r="BJ1602" s="18" t="s">
        <v>77</v>
      </c>
      <c r="BK1602" s="217">
        <f>ROUND(I1602*H1602,2)</f>
        <v>0</v>
      </c>
      <c r="BL1602" s="18" t="s">
        <v>333</v>
      </c>
      <c r="BM1602" s="216" t="s">
        <v>1475</v>
      </c>
    </row>
    <row r="1603" s="2" customFormat="1">
      <c r="A1603" s="39"/>
      <c r="B1603" s="40"/>
      <c r="C1603" s="41"/>
      <c r="D1603" s="218" t="s">
        <v>140</v>
      </c>
      <c r="E1603" s="41"/>
      <c r="F1603" s="219" t="s">
        <v>1476</v>
      </c>
      <c r="G1603" s="41"/>
      <c r="H1603" s="41"/>
      <c r="I1603" s="220"/>
      <c r="J1603" s="41"/>
      <c r="K1603" s="41"/>
      <c r="L1603" s="45"/>
      <c r="M1603" s="278"/>
      <c r="N1603" s="279"/>
      <c r="O1603" s="280"/>
      <c r="P1603" s="280"/>
      <c r="Q1603" s="280"/>
      <c r="R1603" s="280"/>
      <c r="S1603" s="280"/>
      <c r="T1603" s="281"/>
      <c r="U1603" s="39"/>
      <c r="V1603" s="39"/>
      <c r="W1603" s="39"/>
      <c r="X1603" s="39"/>
      <c r="Y1603" s="39"/>
      <c r="Z1603" s="39"/>
      <c r="AA1603" s="39"/>
      <c r="AB1603" s="39"/>
      <c r="AC1603" s="39"/>
      <c r="AD1603" s="39"/>
      <c r="AE1603" s="39"/>
      <c r="AT1603" s="18" t="s">
        <v>140</v>
      </c>
      <c r="AU1603" s="18" t="s">
        <v>81</v>
      </c>
    </row>
    <row r="1604" s="2" customFormat="1" ht="6.96" customHeight="1">
      <c r="A1604" s="39"/>
      <c r="B1604" s="60"/>
      <c r="C1604" s="61"/>
      <c r="D1604" s="61"/>
      <c r="E1604" s="61"/>
      <c r="F1604" s="61"/>
      <c r="G1604" s="61"/>
      <c r="H1604" s="61"/>
      <c r="I1604" s="61"/>
      <c r="J1604" s="61"/>
      <c r="K1604" s="61"/>
      <c r="L1604" s="45"/>
      <c r="M1604" s="39"/>
      <c r="O1604" s="39"/>
      <c r="P1604" s="39"/>
      <c r="Q1604" s="39"/>
      <c r="R1604" s="39"/>
      <c r="S1604" s="39"/>
      <c r="T1604" s="39"/>
      <c r="U1604" s="39"/>
      <c r="V1604" s="39"/>
      <c r="W1604" s="39"/>
      <c r="X1604" s="39"/>
      <c r="Y1604" s="39"/>
      <c r="Z1604" s="39"/>
      <c r="AA1604" s="39"/>
      <c r="AB1604" s="39"/>
      <c r="AC1604" s="39"/>
      <c r="AD1604" s="39"/>
      <c r="AE1604" s="39"/>
    </row>
  </sheetData>
  <sheetProtection sheet="1" autoFilter="0" formatColumns="0" formatRows="0" objects="1" scenarios="1" spinCount="100000" saltValue="OTBUiDjeaJhTUbk6Z5VvEzMac2a/dnofmEGRHv7AKTVtgIcfYrKdrhW2cjGFlFwMQuS2bn0K0CeDUxVLYt+Ysg==" hashValue="gFm5a9MO3GBsB9EN0rWT7k+SckxNXlehDmNMHZ+MrmFkR9MKUbp8JEkM801ZuL9teaemKF0uWaXN39jWQIBALA==" algorithmName="SHA-512" password="C68C"/>
  <autoFilter ref="C98:K1603"/>
  <mergeCells count="9">
    <mergeCell ref="E7:H7"/>
    <mergeCell ref="E9:H9"/>
    <mergeCell ref="E18:H18"/>
    <mergeCell ref="E27:H27"/>
    <mergeCell ref="E48:H48"/>
    <mergeCell ref="E50:H50"/>
    <mergeCell ref="E89:H89"/>
    <mergeCell ref="E91:H91"/>
    <mergeCell ref="L2:V2"/>
  </mergeCells>
  <hyperlinks>
    <hyperlink ref="F103" r:id="rId1" display="https://podminky.urs.cz/item/CS_URS_2023_01/310278842"/>
    <hyperlink ref="F115" r:id="rId2" display="https://podminky.urs.cz/item/CS_URS_2023_01/340271021"/>
    <hyperlink ref="F127" r:id="rId3" display="https://podminky.urs.cz/item/CS_URS_2023_01/340271031"/>
    <hyperlink ref="F152" r:id="rId4" display="https://podminky.urs.cz/item/CS_URS_2023_01/340271041"/>
    <hyperlink ref="F161" r:id="rId5" display="https://podminky.urs.cz/item/CS_URS_2023_01/340271045"/>
    <hyperlink ref="F171" r:id="rId6" display="https://podminky.urs.cz/item/CS_URS_2023_01/612121112"/>
    <hyperlink ref="F197" r:id="rId7" display="https://podminky.urs.cz/item/CS_URS_2023_01/612131101"/>
    <hyperlink ref="F201" r:id="rId8" display="https://podminky.urs.cz/item/CS_URS_2023_01/612142001"/>
    <hyperlink ref="F217" r:id="rId9" display="https://podminky.urs.cz/item/CS_URS_2023_01/612311131"/>
    <hyperlink ref="F219" r:id="rId10" display="https://podminky.urs.cz/item/CS_URS_2023_01/612315122"/>
    <hyperlink ref="F224" r:id="rId11" display="https://podminky.urs.cz/item/CS_URS_2023_01/612325223"/>
    <hyperlink ref="F229" r:id="rId12" display="https://podminky.urs.cz/item/CS_URS_2023_01/612331121"/>
    <hyperlink ref="F268" r:id="rId13" display="https://podminky.urs.cz/item/CS_URS_2023_01/619991011"/>
    <hyperlink ref="F273" r:id="rId14" display="https://podminky.urs.cz/item/CS_URS_2023_01/619995001"/>
    <hyperlink ref="F314" r:id="rId15" display="https://podminky.urs.cz/item/CS_URS_2023_01/622135002"/>
    <hyperlink ref="F319" r:id="rId16" display="https://podminky.urs.cz/item/CS_URS_2023_01/632451109"/>
    <hyperlink ref="F325" r:id="rId17" display="https://podminky.urs.cz/item/CS_URS_2023_01/632451254"/>
    <hyperlink ref="F338" r:id="rId18" display="https://podminky.urs.cz/item/CS_URS_2023_01/632451293"/>
    <hyperlink ref="F341" r:id="rId19" display="https://podminky.urs.cz/item/CS_URS_2023_01/634112126"/>
    <hyperlink ref="F380" r:id="rId20" display="https://podminky.urs.cz/item/CS_URS_2023_01/634661111"/>
    <hyperlink ref="F382" r:id="rId21" display="https://podminky.urs.cz/item/CS_URS_2023_01/634911113"/>
    <hyperlink ref="F396" r:id="rId22" display="https://podminky.urs.cz/item/CS_URS_2023_01/949101111"/>
    <hyperlink ref="F398" r:id="rId23" display="https://podminky.urs.cz/item/CS_URS_2023_01/965042141"/>
    <hyperlink ref="F402" r:id="rId24" display="https://podminky.urs.cz/item/CS_URS_2023_01/965045113"/>
    <hyperlink ref="F404" r:id="rId25" display="https://podminky.urs.cz/item/CS_URS_2023_01/965049111"/>
    <hyperlink ref="F406" r:id="rId26" display="https://podminky.urs.cz/item/CS_URS_2023_01/965081223"/>
    <hyperlink ref="F419" r:id="rId27" display="https://podminky.urs.cz/item/CS_URS_2023_01/967023693"/>
    <hyperlink ref="F427" r:id="rId28" display="https://podminky.urs.cz/item/CS_URS_2023_01/968062245"/>
    <hyperlink ref="F432" r:id="rId29" display="https://podminky.urs.cz/item/CS_URS_2023_01/971033521"/>
    <hyperlink ref="F441" r:id="rId30" display="https://podminky.urs.cz/item/CS_URS_2023_01/976084111"/>
    <hyperlink ref="F446" r:id="rId31" display="https://podminky.urs.cz/item/CS_URS_2023_01/977151118"/>
    <hyperlink ref="F451" r:id="rId32" display="https://podminky.urs.cz/item/CS_URS_2023_01/977151122"/>
    <hyperlink ref="F456" r:id="rId33" display="https://podminky.urs.cz/item/CS_URS_2023_01/978015391"/>
    <hyperlink ref="F498" r:id="rId34" display="https://podminky.urs.cz/item/CS_URS_2023_01/978059541"/>
    <hyperlink ref="F541" r:id="rId35" display="https://podminky.urs.cz/item/CS_URS_2023_01/997013212"/>
    <hyperlink ref="F543" r:id="rId36" display="https://podminky.urs.cz/item/CS_URS_2023_01/997013219"/>
    <hyperlink ref="F548" r:id="rId37" display="https://podminky.urs.cz/item/CS_URS_2023_01/997013311"/>
    <hyperlink ref="F551" r:id="rId38" display="https://podminky.urs.cz/item/CS_URS_2023_01/997013321"/>
    <hyperlink ref="F555" r:id="rId39" display="https://podminky.urs.cz/item/CS_URS_2023_01/997013501"/>
    <hyperlink ref="F557" r:id="rId40" display="https://podminky.urs.cz/item/CS_URS_2023_01/997013509"/>
    <hyperlink ref="F561" r:id="rId41" display="https://podminky.urs.cz/item/CS_URS_2023_01/997013631"/>
    <hyperlink ref="F563" r:id="rId42" display="https://podminky.urs.cz/item/CS_URS_2023_01/997221611"/>
    <hyperlink ref="F566" r:id="rId43" display="https://podminky.urs.cz/item/CS_URS_2023_01/998018002"/>
    <hyperlink ref="F570" r:id="rId44" display="https://podminky.urs.cz/item/CS_URS_2023_01/751311092"/>
    <hyperlink ref="F576" r:id="rId45" display="https://podminky.urs.cz/item/CS_URS_2023_01/751311817"/>
    <hyperlink ref="F578" r:id="rId46" display="https://podminky.urs.cz/item/CS_URS_2023_01/751510013"/>
    <hyperlink ref="F582" r:id="rId47" display="https://podminky.urs.cz/item/CS_URS_2023_01/751514113"/>
    <hyperlink ref="F587" r:id="rId48" display="https://podminky.urs.cz/item/CS_URS_2023_01/998751201"/>
    <hyperlink ref="F591" r:id="rId49" display="https://podminky.urs.cz/item/CS_URS_2023_01/711411052"/>
    <hyperlink ref="F603" r:id="rId50" display="https://podminky.urs.cz/item/CS_URS_2023_01/998711202"/>
    <hyperlink ref="F606" r:id="rId51" display="https://podminky.urs.cz/item/CS_URS_2023_01/721211913"/>
    <hyperlink ref="F663" r:id="rId52" display="https://podminky.urs.cz/item/CS_URS_2023_01/721219128"/>
    <hyperlink ref="F702" r:id="rId53" display="https://podminky.urs.cz/item/CS_URS_2023_01/721219621"/>
    <hyperlink ref="F737" r:id="rId54" display="https://podminky.urs.cz/item/CS_URS_2023_01/721229111"/>
    <hyperlink ref="F773" r:id="rId55" display="https://podminky.urs.cz/item/CS_URS_2023_01/771591257"/>
    <hyperlink ref="F776" r:id="rId56" display="https://podminky.urs.cz/item/CS_URS_2023_01/998721202"/>
    <hyperlink ref="F779" r:id="rId57" display="https://podminky.urs.cz/item/CS_URS_2023_01/763121811"/>
    <hyperlink ref="F784" r:id="rId58" display="https://podminky.urs.cz/item/CS_URS_2023_01/763131714"/>
    <hyperlink ref="F789" r:id="rId59" display="https://podminky.urs.cz/item/CS_URS_2023_01/763131722"/>
    <hyperlink ref="F794" r:id="rId60" display="https://podminky.urs.cz/item/CS_URS_2023_01/763131731"/>
    <hyperlink ref="F796" r:id="rId61" display="https://podminky.urs.cz/item/CS_URS_2023_01/763131911"/>
    <hyperlink ref="F801" r:id="rId62" display="https://podminky.urs.cz/item/CS_URS_2023_01/763135101"/>
    <hyperlink ref="F810" r:id="rId63" display="https://podminky.urs.cz/item/CS_URS_2023_01/763135881"/>
    <hyperlink ref="F815" r:id="rId64" display="https://podminky.urs.cz/item/CS_URS_2023_01/763135611"/>
    <hyperlink ref="F823" r:id="rId65" display="https://podminky.urs.cz/item/CS_URS_2023_01/763431002"/>
    <hyperlink ref="F831" r:id="rId66" display="https://podminky.urs.cz/item/CS_URS_2023_01/763431041"/>
    <hyperlink ref="F833" r:id="rId67" display="https://podminky.urs.cz/item/CS_URS_2023_01/763431801"/>
    <hyperlink ref="F838" r:id="rId68" display="https://podminky.urs.cz/item/CS_URS_2023_01/763135611"/>
    <hyperlink ref="F846" r:id="rId69" display="https://podminky.urs.cz/item/CS_URS_2023_01/998763201"/>
    <hyperlink ref="F849" r:id="rId70" display="https://podminky.urs.cz/item/CS_URS_2023_01/766660031"/>
    <hyperlink ref="F862" r:id="rId71" display="https://podminky.urs.cz/item/CS_URS_2023_01/766660717"/>
    <hyperlink ref="F865" r:id="rId72" display="https://podminky.urs.cz/item/CS_URS_2023_01/766660734"/>
    <hyperlink ref="F868" r:id="rId73" display="https://podminky.urs.cz/item/CS_URS_2023_01/766691914"/>
    <hyperlink ref="F873" r:id="rId74" display="https://podminky.urs.cz/item/CS_URS_2023_01/998766202"/>
    <hyperlink ref="F876" r:id="rId75" display="https://podminky.urs.cz/item/CS_URS_2023_01/767581802"/>
    <hyperlink ref="F885" r:id="rId76" display="https://podminky.urs.cz/item/CS_URS_2023_01/767582800"/>
    <hyperlink ref="F890" r:id="rId77" display="https://podminky.urs.cz/item/CS_URS_2023_01/767583342"/>
    <hyperlink ref="F905" r:id="rId78" display="https://podminky.urs.cz/item/CS_URS_2023_01/767661501"/>
    <hyperlink ref="F908" r:id="rId79" display="https://podminky.urs.cz/item/CS_URS_2023_01/767995112"/>
    <hyperlink ref="F916" r:id="rId80" display="https://podminky.urs.cz/item/CS_URS_2023_01/767995113"/>
    <hyperlink ref="F924" r:id="rId81" display="https://podminky.urs.cz/item/CS_URS_2023_01/767996701"/>
    <hyperlink ref="F929" r:id="rId82" display="https://podminky.urs.cz/item/CS_URS_2023_01/998767202"/>
    <hyperlink ref="F932" r:id="rId83" display="https://podminky.urs.cz/item/CS_URS_2023_01/771121011"/>
    <hyperlink ref="F969" r:id="rId84" display="https://podminky.urs.cz/item/CS_URS_2023_01/771474114"/>
    <hyperlink ref="F997" r:id="rId85" display="https://podminky.urs.cz/item/CS_URS_2023_01/771574112"/>
    <hyperlink ref="F1004" r:id="rId86" display="https://podminky.urs.cz/item/CS_URS_2023_01/771574263"/>
    <hyperlink ref="F1015" r:id="rId87" display="https://podminky.urs.cz/item/CS_URS_2023_01/771577111"/>
    <hyperlink ref="F1026" r:id="rId88" display="https://podminky.urs.cz/item/CS_URS_2023_01/771577114"/>
    <hyperlink ref="F1028" r:id="rId89" display="https://podminky.urs.cz/item/CS_URS_2023_01/771577115"/>
    <hyperlink ref="F1031" r:id="rId90" display="https://podminky.urs.cz/item/CS_URS_2023_01/771591112"/>
    <hyperlink ref="F1033" r:id="rId91" display="https://podminky.urs.cz/item/CS_URS_2023_01/771591241"/>
    <hyperlink ref="F1053" r:id="rId92" display="https://podminky.urs.cz/item/CS_URS_2023_01/771591242"/>
    <hyperlink ref="F1068" r:id="rId93" display="https://podminky.urs.cz/item/CS_URS_2023_01/771591264"/>
    <hyperlink ref="F1107" r:id="rId94" display="https://podminky.urs.cz/item/CS_URS_2023_01/998771202"/>
    <hyperlink ref="F1110" r:id="rId95" display="https://podminky.urs.cz/item/CS_URS_2023_01/776111116"/>
    <hyperlink ref="F1115" r:id="rId96" display="https://podminky.urs.cz/item/CS_URS_2023_01/776111311"/>
    <hyperlink ref="F1117" r:id="rId97" display="https://podminky.urs.cz/item/CS_URS_2023_01/776121321"/>
    <hyperlink ref="F1119" r:id="rId98" display="https://podminky.urs.cz/item/CS_URS_2023_01/776141121"/>
    <hyperlink ref="F1121" r:id="rId99" display="https://podminky.urs.cz/item/CS_URS_2023_01/776201811"/>
    <hyperlink ref="F1126" r:id="rId100" display="https://podminky.urs.cz/item/CS_URS_2023_01/776221221"/>
    <hyperlink ref="F1131" r:id="rId101" display="https://podminky.urs.cz/item/CS_URS_2023_01/776410811"/>
    <hyperlink ref="F1135" r:id="rId102" display="https://podminky.urs.cz/item/CS_URS_2023_01/776421111"/>
    <hyperlink ref="F1142" r:id="rId103" display="https://podminky.urs.cz/item/CS_URS_2023_01/776421311"/>
    <hyperlink ref="F1145" r:id="rId104" display="https://podminky.urs.cz/item/CS_URS_2023_01/776991821"/>
    <hyperlink ref="F1147" r:id="rId105" display="https://podminky.urs.cz/item/CS_URS_2023_01/998776201"/>
    <hyperlink ref="F1150" r:id="rId106" display="https://podminky.urs.cz/item/CS_URS_2023_01/781121011"/>
    <hyperlink ref="F1214" r:id="rId107" display="https://podminky.urs.cz/item/CS_URS_2023_01/781131112"/>
    <hyperlink ref="F1260" r:id="rId108" display="https://podminky.urs.cz/item/CS_URS_2023_01/781131241"/>
    <hyperlink ref="F1280" r:id="rId109" display="https://podminky.urs.cz/item/CS_URS_2023_01/781131242"/>
    <hyperlink ref="F1298" r:id="rId110" display="https://podminky.urs.cz/item/CS_URS_2023_01/781131264"/>
    <hyperlink ref="F1337" r:id="rId111" display="https://podminky.urs.cz/item/CS_URS_2023_01/781474112"/>
    <hyperlink ref="F1381" r:id="rId112" display="https://podminky.urs.cz/item/CS_URS_2023_01/781477111"/>
    <hyperlink ref="F1395" r:id="rId113" display="https://podminky.urs.cz/item/CS_URS_2023_01/781477114"/>
    <hyperlink ref="F1397" r:id="rId114" display="https://podminky.urs.cz/item/CS_URS_2023_01/781477115"/>
    <hyperlink ref="F1399" r:id="rId115" display="https://podminky.urs.cz/item/CS_URS_2023_01/781494111"/>
    <hyperlink ref="F1415" r:id="rId116" display="https://podminky.urs.cz/item/CS_URS_2023_01/781494111"/>
    <hyperlink ref="F1431" r:id="rId117" display="https://podminky.urs.cz/item/CS_URS_2023_01/781495115"/>
    <hyperlink ref="F1438" r:id="rId118" display="https://podminky.urs.cz/item/CS_URS_2023_01/781571141"/>
    <hyperlink ref="F1446" r:id="rId119" display="https://podminky.urs.cz/item/CS_URS_2023_01/998781202"/>
    <hyperlink ref="F1449" r:id="rId120" display="https://podminky.urs.cz/item/CS_URS_2023_01/783301303"/>
    <hyperlink ref="F1461" r:id="rId121" display="https://podminky.urs.cz/item/CS_URS_2023_01/783315101"/>
    <hyperlink ref="F1463" r:id="rId122" display="https://podminky.urs.cz/item/CS_URS_2023_01/783317101"/>
    <hyperlink ref="F1469" r:id="rId123" display="https://podminky.urs.cz/item/CS_URS_2023_01/784111033"/>
    <hyperlink ref="F1548" r:id="rId124" display="https://podminky.urs.cz/item/CS_URS_2023_01/784111039"/>
    <hyperlink ref="F1561" r:id="rId125" display="https://podminky.urs.cz/item/CS_URS_2023_01/784121003"/>
    <hyperlink ref="F1563" r:id="rId126" display="https://podminky.urs.cz/item/CS_URS_2023_01/784121009"/>
    <hyperlink ref="F1565" r:id="rId127" display="https://podminky.urs.cz/item/CS_URS_2023_01/784161003"/>
    <hyperlink ref="F1570" r:id="rId128" display="https://podminky.urs.cz/item/CS_URS_2023_01/784161009"/>
    <hyperlink ref="F1575" r:id="rId129" display="https://podminky.urs.cz/item/CS_URS_2023_01/784161203"/>
    <hyperlink ref="F1579" r:id="rId130" display="https://podminky.urs.cz/item/CS_URS_2023_01/784161209"/>
    <hyperlink ref="F1583" r:id="rId131" display="https://podminky.urs.cz/item/CS_URS_2023_01/784181001"/>
    <hyperlink ref="F1588" r:id="rId132" display="https://podminky.urs.cz/item/CS_URS_2023_01/784221103"/>
    <hyperlink ref="F1595" r:id="rId133" display="https://podminky.urs.cz/item/CS_URS_2023_01/784221109"/>
    <hyperlink ref="F1598" r:id="rId134" display="https://podminky.urs.cz/item/CS_URS_2023_01/787701913"/>
    <hyperlink ref="F1603" r:id="rId135" display="https://podminky.urs.cz/item/CS_URS_2023_01/99878720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3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hidden="1" s="1" customFormat="1" ht="24.96" customHeight="1">
      <c r="B4" s="21"/>
      <c r="D4" s="131" t="s">
        <v>90</v>
      </c>
      <c r="L4" s="21"/>
      <c r="M4" s="132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33" t="s">
        <v>16</v>
      </c>
      <c r="L6" s="21"/>
    </row>
    <row r="7" hidden="1" s="1" customFormat="1" ht="16.5" customHeight="1">
      <c r="B7" s="21"/>
      <c r="E7" s="134" t="str">
        <f>'Rekapitulace stavby'!K6</f>
        <v>Menza VŠB Ostrava</v>
      </c>
      <c r="F7" s="133"/>
      <c r="G7" s="133"/>
      <c r="H7" s="133"/>
      <c r="L7" s="21"/>
    </row>
    <row r="8" hidden="1" s="2" customFormat="1" ht="12" customHeight="1">
      <c r="A8" s="39"/>
      <c r="B8" s="45"/>
      <c r="C8" s="39"/>
      <c r="D8" s="133" t="s">
        <v>91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36" t="s">
        <v>1477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28. 1. 2023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ROUND((SUM(BE84:BE157)),  2)</f>
        <v>0</v>
      </c>
      <c r="G33" s="39"/>
      <c r="H33" s="39"/>
      <c r="I33" s="149">
        <v>0.20999999999999999</v>
      </c>
      <c r="J33" s="148">
        <f>ROUND(((SUM(BE84:BE157))*I33),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3" t="s">
        <v>44</v>
      </c>
      <c r="F34" s="148">
        <f>ROUND((SUM(BF84:BF157)),  2)</f>
        <v>0</v>
      </c>
      <c r="G34" s="39"/>
      <c r="H34" s="39"/>
      <c r="I34" s="149">
        <v>0.14999999999999999</v>
      </c>
      <c r="J34" s="148">
        <f>ROUND(((SUM(BF84:BF157))*I34),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ROUND((SUM(BG84:BG157)),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ROUND((SUM(BH84:BH157)),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ROUND((SUM(BI84:BI157)),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/>
    <row r="42" hidden="1"/>
    <row r="43" hidden="1"/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93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Menza VŠB Ostrava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2 - ZTI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Ostrava</v>
      </c>
      <c r="G52" s="41"/>
      <c r="H52" s="41"/>
      <c r="I52" s="33" t="s">
        <v>23</v>
      </c>
      <c r="J52" s="73" t="str">
        <f>IF(J12="","",J12)</f>
        <v>28. 1. 2023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VŠB - TU Ostrava</v>
      </c>
      <c r="G54" s="41"/>
      <c r="H54" s="41"/>
      <c r="I54" s="33" t="s">
        <v>31</v>
      </c>
      <c r="J54" s="37" t="str">
        <f>E21</f>
        <v>ing.arch.Tomáš Kudělka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94</v>
      </c>
      <c r="D57" s="163"/>
      <c r="E57" s="163"/>
      <c r="F57" s="163"/>
      <c r="G57" s="163"/>
      <c r="H57" s="163"/>
      <c r="I57" s="163"/>
      <c r="J57" s="164" t="s">
        <v>95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96</v>
      </c>
    </row>
    <row r="60" s="9" customFormat="1" ht="24.96" customHeight="1">
      <c r="A60" s="9"/>
      <c r="B60" s="166"/>
      <c r="C60" s="167"/>
      <c r="D60" s="168" t="s">
        <v>105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1478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1479</v>
      </c>
      <c r="E62" s="175"/>
      <c r="F62" s="175"/>
      <c r="G62" s="175"/>
      <c r="H62" s="175"/>
      <c r="I62" s="175"/>
      <c r="J62" s="176">
        <f>J113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1480</v>
      </c>
      <c r="E63" s="175"/>
      <c r="F63" s="175"/>
      <c r="G63" s="175"/>
      <c r="H63" s="175"/>
      <c r="I63" s="175"/>
      <c r="J63" s="176">
        <f>J143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1481</v>
      </c>
      <c r="E64" s="175"/>
      <c r="F64" s="175"/>
      <c r="G64" s="175"/>
      <c r="H64" s="175"/>
      <c r="I64" s="175"/>
      <c r="J64" s="176">
        <f>J149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117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Menza VŠB Ostrava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91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2 - ZTI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>Ostrava</v>
      </c>
      <c r="G78" s="41"/>
      <c r="H78" s="41"/>
      <c r="I78" s="33" t="s">
        <v>23</v>
      </c>
      <c r="J78" s="73" t="str">
        <f>IF(J12="","",J12)</f>
        <v>28. 1. 2023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5.65" customHeight="1">
      <c r="A80" s="39"/>
      <c r="B80" s="40"/>
      <c r="C80" s="33" t="s">
        <v>25</v>
      </c>
      <c r="D80" s="41"/>
      <c r="E80" s="41"/>
      <c r="F80" s="28" t="str">
        <f>E15</f>
        <v>VŠB - TU Ostrava</v>
      </c>
      <c r="G80" s="41"/>
      <c r="H80" s="41"/>
      <c r="I80" s="33" t="s">
        <v>31</v>
      </c>
      <c r="J80" s="37" t="str">
        <f>E21</f>
        <v>ing.arch.Tomáš Kudělka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29</v>
      </c>
      <c r="D81" s="41"/>
      <c r="E81" s="41"/>
      <c r="F81" s="28" t="str">
        <f>IF(E18="","",E18)</f>
        <v>Vyplň údaj</v>
      </c>
      <c r="G81" s="41"/>
      <c r="H81" s="41"/>
      <c r="I81" s="33" t="s">
        <v>34</v>
      </c>
      <c r="J81" s="37" t="str">
        <f>E24</f>
        <v xml:space="preserve"> 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118</v>
      </c>
      <c r="D83" s="181" t="s">
        <v>57</v>
      </c>
      <c r="E83" s="181" t="s">
        <v>53</v>
      </c>
      <c r="F83" s="181" t="s">
        <v>54</v>
      </c>
      <c r="G83" s="181" t="s">
        <v>119</v>
      </c>
      <c r="H83" s="181" t="s">
        <v>120</v>
      </c>
      <c r="I83" s="181" t="s">
        <v>121</v>
      </c>
      <c r="J83" s="181" t="s">
        <v>95</v>
      </c>
      <c r="K83" s="182" t="s">
        <v>122</v>
      </c>
      <c r="L83" s="183"/>
      <c r="M83" s="93" t="s">
        <v>19</v>
      </c>
      <c r="N83" s="94" t="s">
        <v>42</v>
      </c>
      <c r="O83" s="94" t="s">
        <v>123</v>
      </c>
      <c r="P83" s="94" t="s">
        <v>124</v>
      </c>
      <c r="Q83" s="94" t="s">
        <v>125</v>
      </c>
      <c r="R83" s="94" t="s">
        <v>126</v>
      </c>
      <c r="S83" s="94" t="s">
        <v>127</v>
      </c>
      <c r="T83" s="95" t="s">
        <v>128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129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</f>
        <v>0</v>
      </c>
      <c r="Q84" s="97"/>
      <c r="R84" s="186">
        <f>R85</f>
        <v>1.1636099999999998</v>
      </c>
      <c r="S84" s="97"/>
      <c r="T84" s="187">
        <f>T85</f>
        <v>0.82799999999999996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71</v>
      </c>
      <c r="AU84" s="18" t="s">
        <v>96</v>
      </c>
      <c r="BK84" s="188">
        <f>BK85</f>
        <v>0</v>
      </c>
    </row>
    <row r="85" s="12" customFormat="1" ht="25.92" customHeight="1">
      <c r="A85" s="12"/>
      <c r="B85" s="189"/>
      <c r="C85" s="190"/>
      <c r="D85" s="191" t="s">
        <v>71</v>
      </c>
      <c r="E85" s="192" t="s">
        <v>593</v>
      </c>
      <c r="F85" s="192" t="s">
        <v>594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P86+P113+P143+P149</f>
        <v>0</v>
      </c>
      <c r="Q85" s="197"/>
      <c r="R85" s="198">
        <f>R86+R113+R143+R149</f>
        <v>1.1636099999999998</v>
      </c>
      <c r="S85" s="197"/>
      <c r="T85" s="199">
        <f>T86+T113+T143+T149</f>
        <v>0.82799999999999996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81</v>
      </c>
      <c r="AT85" s="201" t="s">
        <v>71</v>
      </c>
      <c r="AU85" s="201" t="s">
        <v>72</v>
      </c>
      <c r="AY85" s="200" t="s">
        <v>132</v>
      </c>
      <c r="BK85" s="202">
        <f>BK86+BK113+BK143+BK149</f>
        <v>0</v>
      </c>
    </row>
    <row r="86" s="12" customFormat="1" ht="22.8" customHeight="1">
      <c r="A86" s="12"/>
      <c r="B86" s="189"/>
      <c r="C86" s="190"/>
      <c r="D86" s="191" t="s">
        <v>71</v>
      </c>
      <c r="E86" s="203" t="s">
        <v>618</v>
      </c>
      <c r="F86" s="203" t="s">
        <v>1482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SUM(P87:P112)</f>
        <v>0</v>
      </c>
      <c r="Q86" s="197"/>
      <c r="R86" s="198">
        <f>SUM(R87:R112)</f>
        <v>0.22653000000000001</v>
      </c>
      <c r="S86" s="197"/>
      <c r="T86" s="199">
        <f>SUM(T87:T112)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81</v>
      </c>
      <c r="AT86" s="201" t="s">
        <v>71</v>
      </c>
      <c r="AU86" s="201" t="s">
        <v>77</v>
      </c>
      <c r="AY86" s="200" t="s">
        <v>132</v>
      </c>
      <c r="BK86" s="202">
        <f>SUM(BK87:BK112)</f>
        <v>0</v>
      </c>
    </row>
    <row r="87" s="2" customFormat="1" ht="24.15" customHeight="1">
      <c r="A87" s="39"/>
      <c r="B87" s="40"/>
      <c r="C87" s="205" t="s">
        <v>77</v>
      </c>
      <c r="D87" s="205" t="s">
        <v>134</v>
      </c>
      <c r="E87" s="206" t="s">
        <v>1483</v>
      </c>
      <c r="F87" s="207" t="s">
        <v>1484</v>
      </c>
      <c r="G87" s="208" t="s">
        <v>302</v>
      </c>
      <c r="H87" s="209">
        <v>24</v>
      </c>
      <c r="I87" s="210"/>
      <c r="J87" s="211">
        <f>ROUND(I87*H87,2)</f>
        <v>0</v>
      </c>
      <c r="K87" s="207" t="s">
        <v>138</v>
      </c>
      <c r="L87" s="45"/>
      <c r="M87" s="212" t="s">
        <v>19</v>
      </c>
      <c r="N87" s="213" t="s">
        <v>43</v>
      </c>
      <c r="O87" s="85"/>
      <c r="P87" s="214">
        <f>O87*H87</f>
        <v>0</v>
      </c>
      <c r="Q87" s="214">
        <v>0.00059000000000000003</v>
      </c>
      <c r="R87" s="214">
        <f>Q87*H87</f>
        <v>0.014160000000000001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333</v>
      </c>
      <c r="AT87" s="216" t="s">
        <v>134</v>
      </c>
      <c r="AU87" s="216" t="s">
        <v>81</v>
      </c>
      <c r="AY87" s="18" t="s">
        <v>132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77</v>
      </c>
      <c r="BK87" s="217">
        <f>ROUND(I87*H87,2)</f>
        <v>0</v>
      </c>
      <c r="BL87" s="18" t="s">
        <v>333</v>
      </c>
      <c r="BM87" s="216" t="s">
        <v>1485</v>
      </c>
    </row>
    <row r="88" s="2" customFormat="1">
      <c r="A88" s="39"/>
      <c r="B88" s="40"/>
      <c r="C88" s="41"/>
      <c r="D88" s="218" t="s">
        <v>140</v>
      </c>
      <c r="E88" s="41"/>
      <c r="F88" s="219" t="s">
        <v>1486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140</v>
      </c>
      <c r="AU88" s="18" t="s">
        <v>81</v>
      </c>
    </row>
    <row r="89" s="2" customFormat="1" ht="24.15" customHeight="1">
      <c r="A89" s="39"/>
      <c r="B89" s="40"/>
      <c r="C89" s="205" t="s">
        <v>81</v>
      </c>
      <c r="D89" s="205" t="s">
        <v>134</v>
      </c>
      <c r="E89" s="206" t="s">
        <v>1487</v>
      </c>
      <c r="F89" s="207" t="s">
        <v>1488</v>
      </c>
      <c r="G89" s="208" t="s">
        <v>302</v>
      </c>
      <c r="H89" s="209">
        <v>78</v>
      </c>
      <c r="I89" s="210"/>
      <c r="J89" s="211">
        <f>ROUND(I89*H89,2)</f>
        <v>0</v>
      </c>
      <c r="K89" s="207" t="s">
        <v>138</v>
      </c>
      <c r="L89" s="45"/>
      <c r="M89" s="212" t="s">
        <v>19</v>
      </c>
      <c r="N89" s="213" t="s">
        <v>43</v>
      </c>
      <c r="O89" s="85"/>
      <c r="P89" s="214">
        <f>O89*H89</f>
        <v>0</v>
      </c>
      <c r="Q89" s="214">
        <v>0.0020100000000000001</v>
      </c>
      <c r="R89" s="214">
        <f>Q89*H89</f>
        <v>0.15678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333</v>
      </c>
      <c r="AT89" s="216" t="s">
        <v>134</v>
      </c>
      <c r="AU89" s="216" t="s">
        <v>81</v>
      </c>
      <c r="AY89" s="18" t="s">
        <v>132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77</v>
      </c>
      <c r="BK89" s="217">
        <f>ROUND(I89*H89,2)</f>
        <v>0</v>
      </c>
      <c r="BL89" s="18" t="s">
        <v>333</v>
      </c>
      <c r="BM89" s="216" t="s">
        <v>1489</v>
      </c>
    </row>
    <row r="90" s="2" customFormat="1">
      <c r="A90" s="39"/>
      <c r="B90" s="40"/>
      <c r="C90" s="41"/>
      <c r="D90" s="218" t="s">
        <v>140</v>
      </c>
      <c r="E90" s="41"/>
      <c r="F90" s="219" t="s">
        <v>1490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140</v>
      </c>
      <c r="AU90" s="18" t="s">
        <v>81</v>
      </c>
    </row>
    <row r="91" s="2" customFormat="1" ht="21.75" customHeight="1">
      <c r="A91" s="39"/>
      <c r="B91" s="40"/>
      <c r="C91" s="205" t="s">
        <v>84</v>
      </c>
      <c r="D91" s="205" t="s">
        <v>134</v>
      </c>
      <c r="E91" s="206" t="s">
        <v>1491</v>
      </c>
      <c r="F91" s="207" t="s">
        <v>1492</v>
      </c>
      <c r="G91" s="208" t="s">
        <v>302</v>
      </c>
      <c r="H91" s="209">
        <v>15</v>
      </c>
      <c r="I91" s="210"/>
      <c r="J91" s="211">
        <f>ROUND(I91*H91,2)</f>
        <v>0</v>
      </c>
      <c r="K91" s="207" t="s">
        <v>138</v>
      </c>
      <c r="L91" s="45"/>
      <c r="M91" s="212" t="s">
        <v>19</v>
      </c>
      <c r="N91" s="213" t="s">
        <v>43</v>
      </c>
      <c r="O91" s="85"/>
      <c r="P91" s="214">
        <f>O91*H91</f>
        <v>0</v>
      </c>
      <c r="Q91" s="214">
        <v>0.00040999999999999999</v>
      </c>
      <c r="R91" s="214">
        <f>Q91*H91</f>
        <v>0.0061500000000000001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333</v>
      </c>
      <c r="AT91" s="216" t="s">
        <v>134</v>
      </c>
      <c r="AU91" s="216" t="s">
        <v>81</v>
      </c>
      <c r="AY91" s="18" t="s">
        <v>132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77</v>
      </c>
      <c r="BK91" s="217">
        <f>ROUND(I91*H91,2)</f>
        <v>0</v>
      </c>
      <c r="BL91" s="18" t="s">
        <v>333</v>
      </c>
      <c r="BM91" s="216" t="s">
        <v>1493</v>
      </c>
    </row>
    <row r="92" s="2" customFormat="1">
      <c r="A92" s="39"/>
      <c r="B92" s="40"/>
      <c r="C92" s="41"/>
      <c r="D92" s="218" t="s">
        <v>140</v>
      </c>
      <c r="E92" s="41"/>
      <c r="F92" s="219" t="s">
        <v>1494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140</v>
      </c>
      <c r="AU92" s="18" t="s">
        <v>81</v>
      </c>
    </row>
    <row r="93" s="2" customFormat="1" ht="21.75" customHeight="1">
      <c r="A93" s="39"/>
      <c r="B93" s="40"/>
      <c r="C93" s="205" t="s">
        <v>87</v>
      </c>
      <c r="D93" s="205" t="s">
        <v>134</v>
      </c>
      <c r="E93" s="206" t="s">
        <v>1495</v>
      </c>
      <c r="F93" s="207" t="s">
        <v>1496</v>
      </c>
      <c r="G93" s="208" t="s">
        <v>302</v>
      </c>
      <c r="H93" s="209">
        <v>103</v>
      </c>
      <c r="I93" s="210"/>
      <c r="J93" s="211">
        <f>ROUND(I93*H93,2)</f>
        <v>0</v>
      </c>
      <c r="K93" s="207" t="s">
        <v>138</v>
      </c>
      <c r="L93" s="45"/>
      <c r="M93" s="212" t="s">
        <v>19</v>
      </c>
      <c r="N93" s="213" t="s">
        <v>43</v>
      </c>
      <c r="O93" s="85"/>
      <c r="P93" s="214">
        <f>O93*H93</f>
        <v>0</v>
      </c>
      <c r="Q93" s="214">
        <v>0.00048000000000000001</v>
      </c>
      <c r="R93" s="214">
        <f>Q93*H93</f>
        <v>0.049439999999999998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333</v>
      </c>
      <c r="AT93" s="216" t="s">
        <v>134</v>
      </c>
      <c r="AU93" s="216" t="s">
        <v>81</v>
      </c>
      <c r="AY93" s="18" t="s">
        <v>132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77</v>
      </c>
      <c r="BK93" s="217">
        <f>ROUND(I93*H93,2)</f>
        <v>0</v>
      </c>
      <c r="BL93" s="18" t="s">
        <v>333</v>
      </c>
      <c r="BM93" s="216" t="s">
        <v>1497</v>
      </c>
    </row>
    <row r="94" s="2" customFormat="1">
      <c r="A94" s="39"/>
      <c r="B94" s="40"/>
      <c r="C94" s="41"/>
      <c r="D94" s="218" t="s">
        <v>140</v>
      </c>
      <c r="E94" s="41"/>
      <c r="F94" s="219" t="s">
        <v>1498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140</v>
      </c>
      <c r="AU94" s="18" t="s">
        <v>81</v>
      </c>
    </row>
    <row r="95" s="2" customFormat="1" ht="24.15" customHeight="1">
      <c r="A95" s="39"/>
      <c r="B95" s="40"/>
      <c r="C95" s="205" t="s">
        <v>192</v>
      </c>
      <c r="D95" s="205" t="s">
        <v>134</v>
      </c>
      <c r="E95" s="206" t="s">
        <v>1499</v>
      </c>
      <c r="F95" s="207" t="s">
        <v>1500</v>
      </c>
      <c r="G95" s="208" t="s">
        <v>255</v>
      </c>
      <c r="H95" s="209">
        <v>5</v>
      </c>
      <c r="I95" s="210"/>
      <c r="J95" s="211">
        <f>ROUND(I95*H95,2)</f>
        <v>0</v>
      </c>
      <c r="K95" s="207" t="s">
        <v>138</v>
      </c>
      <c r="L95" s="45"/>
      <c r="M95" s="212" t="s">
        <v>19</v>
      </c>
      <c r="N95" s="213" t="s">
        <v>43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333</v>
      </c>
      <c r="AT95" s="216" t="s">
        <v>134</v>
      </c>
      <c r="AU95" s="216" t="s">
        <v>81</v>
      </c>
      <c r="AY95" s="18" t="s">
        <v>132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77</v>
      </c>
      <c r="BK95" s="217">
        <f>ROUND(I95*H95,2)</f>
        <v>0</v>
      </c>
      <c r="BL95" s="18" t="s">
        <v>333</v>
      </c>
      <c r="BM95" s="216" t="s">
        <v>1501</v>
      </c>
    </row>
    <row r="96" s="2" customFormat="1">
      <c r="A96" s="39"/>
      <c r="B96" s="40"/>
      <c r="C96" s="41"/>
      <c r="D96" s="218" t="s">
        <v>140</v>
      </c>
      <c r="E96" s="41"/>
      <c r="F96" s="219" t="s">
        <v>1502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140</v>
      </c>
      <c r="AU96" s="18" t="s">
        <v>81</v>
      </c>
    </row>
    <row r="97" s="2" customFormat="1" ht="24.15" customHeight="1">
      <c r="A97" s="39"/>
      <c r="B97" s="40"/>
      <c r="C97" s="205" t="s">
        <v>203</v>
      </c>
      <c r="D97" s="205" t="s">
        <v>134</v>
      </c>
      <c r="E97" s="206" t="s">
        <v>1503</v>
      </c>
      <c r="F97" s="207" t="s">
        <v>1504</v>
      </c>
      <c r="G97" s="208" t="s">
        <v>255</v>
      </c>
      <c r="H97" s="209">
        <v>46</v>
      </c>
      <c r="I97" s="210"/>
      <c r="J97" s="211">
        <f>ROUND(I97*H97,2)</f>
        <v>0</v>
      </c>
      <c r="K97" s="207" t="s">
        <v>138</v>
      </c>
      <c r="L97" s="45"/>
      <c r="M97" s="212" t="s">
        <v>19</v>
      </c>
      <c r="N97" s="213" t="s">
        <v>43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333</v>
      </c>
      <c r="AT97" s="216" t="s">
        <v>134</v>
      </c>
      <c r="AU97" s="216" t="s">
        <v>81</v>
      </c>
      <c r="AY97" s="18" t="s">
        <v>132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77</v>
      </c>
      <c r="BK97" s="217">
        <f>ROUND(I97*H97,2)</f>
        <v>0</v>
      </c>
      <c r="BL97" s="18" t="s">
        <v>333</v>
      </c>
      <c r="BM97" s="216" t="s">
        <v>1505</v>
      </c>
    </row>
    <row r="98" s="2" customFormat="1">
      <c r="A98" s="39"/>
      <c r="B98" s="40"/>
      <c r="C98" s="41"/>
      <c r="D98" s="218" t="s">
        <v>140</v>
      </c>
      <c r="E98" s="41"/>
      <c r="F98" s="219" t="s">
        <v>1506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140</v>
      </c>
      <c r="AU98" s="18" t="s">
        <v>81</v>
      </c>
    </row>
    <row r="99" s="2" customFormat="1" ht="24.15" customHeight="1">
      <c r="A99" s="39"/>
      <c r="B99" s="40"/>
      <c r="C99" s="205" t="s">
        <v>221</v>
      </c>
      <c r="D99" s="205" t="s">
        <v>134</v>
      </c>
      <c r="E99" s="206" t="s">
        <v>1507</v>
      </c>
      <c r="F99" s="207" t="s">
        <v>1508</v>
      </c>
      <c r="G99" s="208" t="s">
        <v>255</v>
      </c>
      <c r="H99" s="209">
        <v>5</v>
      </c>
      <c r="I99" s="210"/>
      <c r="J99" s="211">
        <f>ROUND(I99*H99,2)</f>
        <v>0</v>
      </c>
      <c r="K99" s="207" t="s">
        <v>138</v>
      </c>
      <c r="L99" s="45"/>
      <c r="M99" s="212" t="s">
        <v>19</v>
      </c>
      <c r="N99" s="213" t="s">
        <v>43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333</v>
      </c>
      <c r="AT99" s="216" t="s">
        <v>134</v>
      </c>
      <c r="AU99" s="216" t="s">
        <v>81</v>
      </c>
      <c r="AY99" s="18" t="s">
        <v>132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77</v>
      </c>
      <c r="BK99" s="217">
        <f>ROUND(I99*H99,2)</f>
        <v>0</v>
      </c>
      <c r="BL99" s="18" t="s">
        <v>333</v>
      </c>
      <c r="BM99" s="216" t="s">
        <v>1509</v>
      </c>
    </row>
    <row r="100" s="2" customFormat="1">
      <c r="A100" s="39"/>
      <c r="B100" s="40"/>
      <c r="C100" s="41"/>
      <c r="D100" s="218" t="s">
        <v>140</v>
      </c>
      <c r="E100" s="41"/>
      <c r="F100" s="219" t="s">
        <v>1510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140</v>
      </c>
      <c r="AU100" s="18" t="s">
        <v>81</v>
      </c>
    </row>
    <row r="101" s="2" customFormat="1" ht="24.15" customHeight="1">
      <c r="A101" s="39"/>
      <c r="B101" s="40"/>
      <c r="C101" s="205" t="s">
        <v>227</v>
      </c>
      <c r="D101" s="205" t="s">
        <v>134</v>
      </c>
      <c r="E101" s="206" t="s">
        <v>1511</v>
      </c>
      <c r="F101" s="207" t="s">
        <v>1512</v>
      </c>
      <c r="G101" s="208" t="s">
        <v>255</v>
      </c>
      <c r="H101" s="209">
        <v>16</v>
      </c>
      <c r="I101" s="210"/>
      <c r="J101" s="211">
        <f>ROUND(I101*H101,2)</f>
        <v>0</v>
      </c>
      <c r="K101" s="207" t="s">
        <v>138</v>
      </c>
      <c r="L101" s="45"/>
      <c r="M101" s="212" t="s">
        <v>19</v>
      </c>
      <c r="N101" s="213" t="s">
        <v>43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333</v>
      </c>
      <c r="AT101" s="216" t="s">
        <v>134</v>
      </c>
      <c r="AU101" s="216" t="s">
        <v>81</v>
      </c>
      <c r="AY101" s="18" t="s">
        <v>132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77</v>
      </c>
      <c r="BK101" s="217">
        <f>ROUND(I101*H101,2)</f>
        <v>0</v>
      </c>
      <c r="BL101" s="18" t="s">
        <v>333</v>
      </c>
      <c r="BM101" s="216" t="s">
        <v>1513</v>
      </c>
    </row>
    <row r="102" s="2" customFormat="1">
      <c r="A102" s="39"/>
      <c r="B102" s="40"/>
      <c r="C102" s="41"/>
      <c r="D102" s="218" t="s">
        <v>140</v>
      </c>
      <c r="E102" s="41"/>
      <c r="F102" s="219" t="s">
        <v>1514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140</v>
      </c>
      <c r="AU102" s="18" t="s">
        <v>81</v>
      </c>
    </row>
    <row r="103" s="2" customFormat="1" ht="16.5" customHeight="1">
      <c r="A103" s="39"/>
      <c r="B103" s="40"/>
      <c r="C103" s="205" t="s">
        <v>240</v>
      </c>
      <c r="D103" s="205" t="s">
        <v>134</v>
      </c>
      <c r="E103" s="206" t="s">
        <v>1515</v>
      </c>
      <c r="F103" s="207" t="s">
        <v>1516</v>
      </c>
      <c r="G103" s="208" t="s">
        <v>475</v>
      </c>
      <c r="H103" s="209">
        <v>48</v>
      </c>
      <c r="I103" s="210"/>
      <c r="J103" s="211">
        <f>ROUND(I103*H103,2)</f>
        <v>0</v>
      </c>
      <c r="K103" s="207" t="s">
        <v>19</v>
      </c>
      <c r="L103" s="45"/>
      <c r="M103" s="212" t="s">
        <v>19</v>
      </c>
      <c r="N103" s="213" t="s">
        <v>43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333</v>
      </c>
      <c r="AT103" s="216" t="s">
        <v>134</v>
      </c>
      <c r="AU103" s="216" t="s">
        <v>81</v>
      </c>
      <c r="AY103" s="18" t="s">
        <v>132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77</v>
      </c>
      <c r="BK103" s="217">
        <f>ROUND(I103*H103,2)</f>
        <v>0</v>
      </c>
      <c r="BL103" s="18" t="s">
        <v>333</v>
      </c>
      <c r="BM103" s="216" t="s">
        <v>1517</v>
      </c>
    </row>
    <row r="104" s="2" customFormat="1" ht="21.75" customHeight="1">
      <c r="A104" s="39"/>
      <c r="B104" s="40"/>
      <c r="C104" s="205" t="s">
        <v>245</v>
      </c>
      <c r="D104" s="205" t="s">
        <v>134</v>
      </c>
      <c r="E104" s="206" t="s">
        <v>1518</v>
      </c>
      <c r="F104" s="207" t="s">
        <v>1519</v>
      </c>
      <c r="G104" s="208" t="s">
        <v>580</v>
      </c>
      <c r="H104" s="209">
        <v>85</v>
      </c>
      <c r="I104" s="210"/>
      <c r="J104" s="211">
        <f>ROUND(I104*H104,2)</f>
        <v>0</v>
      </c>
      <c r="K104" s="207" t="s">
        <v>19</v>
      </c>
      <c r="L104" s="45"/>
      <c r="M104" s="212" t="s">
        <v>19</v>
      </c>
      <c r="N104" s="213" t="s">
        <v>43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333</v>
      </c>
      <c r="AT104" s="216" t="s">
        <v>134</v>
      </c>
      <c r="AU104" s="216" t="s">
        <v>81</v>
      </c>
      <c r="AY104" s="18" t="s">
        <v>132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77</v>
      </c>
      <c r="BK104" s="217">
        <f>ROUND(I104*H104,2)</f>
        <v>0</v>
      </c>
      <c r="BL104" s="18" t="s">
        <v>333</v>
      </c>
      <c r="BM104" s="216" t="s">
        <v>1520</v>
      </c>
    </row>
    <row r="105" s="2" customFormat="1" ht="16.5" customHeight="1">
      <c r="A105" s="39"/>
      <c r="B105" s="40"/>
      <c r="C105" s="205" t="s">
        <v>252</v>
      </c>
      <c r="D105" s="205" t="s">
        <v>134</v>
      </c>
      <c r="E105" s="206" t="s">
        <v>1521</v>
      </c>
      <c r="F105" s="207" t="s">
        <v>1522</v>
      </c>
      <c r="G105" s="208" t="s">
        <v>1523</v>
      </c>
      <c r="H105" s="209">
        <v>15</v>
      </c>
      <c r="I105" s="210"/>
      <c r="J105" s="211">
        <f>ROUND(I105*H105,2)</f>
        <v>0</v>
      </c>
      <c r="K105" s="207" t="s">
        <v>19</v>
      </c>
      <c r="L105" s="45"/>
      <c r="M105" s="212" t="s">
        <v>19</v>
      </c>
      <c r="N105" s="213" t="s">
        <v>43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333</v>
      </c>
      <c r="AT105" s="216" t="s">
        <v>134</v>
      </c>
      <c r="AU105" s="216" t="s">
        <v>81</v>
      </c>
      <c r="AY105" s="18" t="s">
        <v>132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77</v>
      </c>
      <c r="BK105" s="217">
        <f>ROUND(I105*H105,2)</f>
        <v>0</v>
      </c>
      <c r="BL105" s="18" t="s">
        <v>333</v>
      </c>
      <c r="BM105" s="216" t="s">
        <v>1524</v>
      </c>
    </row>
    <row r="106" s="2" customFormat="1" ht="16.5" customHeight="1">
      <c r="A106" s="39"/>
      <c r="B106" s="40"/>
      <c r="C106" s="205" t="s">
        <v>260</v>
      </c>
      <c r="D106" s="205" t="s">
        <v>134</v>
      </c>
      <c r="E106" s="206" t="s">
        <v>1525</v>
      </c>
      <c r="F106" s="207" t="s">
        <v>1526</v>
      </c>
      <c r="G106" s="208" t="s">
        <v>475</v>
      </c>
      <c r="H106" s="209">
        <v>51</v>
      </c>
      <c r="I106" s="210"/>
      <c r="J106" s="211">
        <f>ROUND(I106*H106,2)</f>
        <v>0</v>
      </c>
      <c r="K106" s="207" t="s">
        <v>19</v>
      </c>
      <c r="L106" s="45"/>
      <c r="M106" s="212" t="s">
        <v>19</v>
      </c>
      <c r="N106" s="213" t="s">
        <v>43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333</v>
      </c>
      <c r="AT106" s="216" t="s">
        <v>134</v>
      </c>
      <c r="AU106" s="216" t="s">
        <v>81</v>
      </c>
      <c r="AY106" s="18" t="s">
        <v>132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77</v>
      </c>
      <c r="BK106" s="217">
        <f>ROUND(I106*H106,2)</f>
        <v>0</v>
      </c>
      <c r="BL106" s="18" t="s">
        <v>333</v>
      </c>
      <c r="BM106" s="216" t="s">
        <v>1527</v>
      </c>
    </row>
    <row r="107" s="2" customFormat="1" ht="24.15" customHeight="1">
      <c r="A107" s="39"/>
      <c r="B107" s="40"/>
      <c r="C107" s="205" t="s">
        <v>292</v>
      </c>
      <c r="D107" s="205" t="s">
        <v>134</v>
      </c>
      <c r="E107" s="206" t="s">
        <v>1528</v>
      </c>
      <c r="F107" s="207" t="s">
        <v>1529</v>
      </c>
      <c r="G107" s="208" t="s">
        <v>302</v>
      </c>
      <c r="H107" s="209">
        <v>220</v>
      </c>
      <c r="I107" s="210"/>
      <c r="J107" s="211">
        <f>ROUND(I107*H107,2)</f>
        <v>0</v>
      </c>
      <c r="K107" s="207" t="s">
        <v>138</v>
      </c>
      <c r="L107" s="45"/>
      <c r="M107" s="212" t="s">
        <v>19</v>
      </c>
      <c r="N107" s="213" t="s">
        <v>43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333</v>
      </c>
      <c r="AT107" s="216" t="s">
        <v>134</v>
      </c>
      <c r="AU107" s="216" t="s">
        <v>81</v>
      </c>
      <c r="AY107" s="18" t="s">
        <v>132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77</v>
      </c>
      <c r="BK107" s="217">
        <f>ROUND(I107*H107,2)</f>
        <v>0</v>
      </c>
      <c r="BL107" s="18" t="s">
        <v>333</v>
      </c>
      <c r="BM107" s="216" t="s">
        <v>1530</v>
      </c>
    </row>
    <row r="108" s="2" customFormat="1">
      <c r="A108" s="39"/>
      <c r="B108" s="40"/>
      <c r="C108" s="41"/>
      <c r="D108" s="218" t="s">
        <v>140</v>
      </c>
      <c r="E108" s="41"/>
      <c r="F108" s="219" t="s">
        <v>1531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140</v>
      </c>
      <c r="AU108" s="18" t="s">
        <v>81</v>
      </c>
    </row>
    <row r="109" s="14" customFormat="1">
      <c r="A109" s="14"/>
      <c r="B109" s="234"/>
      <c r="C109" s="235"/>
      <c r="D109" s="225" t="s">
        <v>142</v>
      </c>
      <c r="E109" s="236" t="s">
        <v>19</v>
      </c>
      <c r="F109" s="237" t="s">
        <v>1532</v>
      </c>
      <c r="G109" s="235"/>
      <c r="H109" s="238">
        <v>220</v>
      </c>
      <c r="I109" s="239"/>
      <c r="J109" s="235"/>
      <c r="K109" s="235"/>
      <c r="L109" s="240"/>
      <c r="M109" s="241"/>
      <c r="N109" s="242"/>
      <c r="O109" s="242"/>
      <c r="P109" s="242"/>
      <c r="Q109" s="242"/>
      <c r="R109" s="242"/>
      <c r="S109" s="242"/>
      <c r="T109" s="243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4" t="s">
        <v>142</v>
      </c>
      <c r="AU109" s="244" t="s">
        <v>81</v>
      </c>
      <c r="AV109" s="14" t="s">
        <v>81</v>
      </c>
      <c r="AW109" s="14" t="s">
        <v>33</v>
      </c>
      <c r="AX109" s="14" t="s">
        <v>72</v>
      </c>
      <c r="AY109" s="244" t="s">
        <v>132</v>
      </c>
    </row>
    <row r="110" s="15" customFormat="1">
      <c r="A110" s="15"/>
      <c r="B110" s="245"/>
      <c r="C110" s="246"/>
      <c r="D110" s="225" t="s">
        <v>142</v>
      </c>
      <c r="E110" s="247" t="s">
        <v>19</v>
      </c>
      <c r="F110" s="248" t="s">
        <v>152</v>
      </c>
      <c r="G110" s="246"/>
      <c r="H110" s="249">
        <v>220</v>
      </c>
      <c r="I110" s="250"/>
      <c r="J110" s="246"/>
      <c r="K110" s="246"/>
      <c r="L110" s="251"/>
      <c r="M110" s="252"/>
      <c r="N110" s="253"/>
      <c r="O110" s="253"/>
      <c r="P110" s="253"/>
      <c r="Q110" s="253"/>
      <c r="R110" s="253"/>
      <c r="S110" s="253"/>
      <c r="T110" s="254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5" t="s">
        <v>142</v>
      </c>
      <c r="AU110" s="255" t="s">
        <v>81</v>
      </c>
      <c r="AV110" s="15" t="s">
        <v>87</v>
      </c>
      <c r="AW110" s="15" t="s">
        <v>33</v>
      </c>
      <c r="AX110" s="15" t="s">
        <v>77</v>
      </c>
      <c r="AY110" s="255" t="s">
        <v>132</v>
      </c>
    </row>
    <row r="111" s="2" customFormat="1" ht="44.25" customHeight="1">
      <c r="A111" s="39"/>
      <c r="B111" s="40"/>
      <c r="C111" s="205" t="s">
        <v>299</v>
      </c>
      <c r="D111" s="205" t="s">
        <v>134</v>
      </c>
      <c r="E111" s="206" t="s">
        <v>737</v>
      </c>
      <c r="F111" s="207" t="s">
        <v>738</v>
      </c>
      <c r="G111" s="208" t="s">
        <v>590</v>
      </c>
      <c r="H111" s="277"/>
      <c r="I111" s="210"/>
      <c r="J111" s="211">
        <f>ROUND(I111*H111,2)</f>
        <v>0</v>
      </c>
      <c r="K111" s="207" t="s">
        <v>138</v>
      </c>
      <c r="L111" s="45"/>
      <c r="M111" s="212" t="s">
        <v>19</v>
      </c>
      <c r="N111" s="213" t="s">
        <v>43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333</v>
      </c>
      <c r="AT111" s="216" t="s">
        <v>134</v>
      </c>
      <c r="AU111" s="216" t="s">
        <v>81</v>
      </c>
      <c r="AY111" s="18" t="s">
        <v>132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77</v>
      </c>
      <c r="BK111" s="217">
        <f>ROUND(I111*H111,2)</f>
        <v>0</v>
      </c>
      <c r="BL111" s="18" t="s">
        <v>333</v>
      </c>
      <c r="BM111" s="216" t="s">
        <v>1533</v>
      </c>
    </row>
    <row r="112" s="2" customFormat="1">
      <c r="A112" s="39"/>
      <c r="B112" s="40"/>
      <c r="C112" s="41"/>
      <c r="D112" s="218" t="s">
        <v>140</v>
      </c>
      <c r="E112" s="41"/>
      <c r="F112" s="219" t="s">
        <v>740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140</v>
      </c>
      <c r="AU112" s="18" t="s">
        <v>81</v>
      </c>
    </row>
    <row r="113" s="12" customFormat="1" ht="22.8" customHeight="1">
      <c r="A113" s="12"/>
      <c r="B113" s="189"/>
      <c r="C113" s="190"/>
      <c r="D113" s="191" t="s">
        <v>71</v>
      </c>
      <c r="E113" s="203" t="s">
        <v>1534</v>
      </c>
      <c r="F113" s="203" t="s">
        <v>1535</v>
      </c>
      <c r="G113" s="190"/>
      <c r="H113" s="190"/>
      <c r="I113" s="193"/>
      <c r="J113" s="204">
        <f>BK113</f>
        <v>0</v>
      </c>
      <c r="K113" s="190"/>
      <c r="L113" s="195"/>
      <c r="M113" s="196"/>
      <c r="N113" s="197"/>
      <c r="O113" s="197"/>
      <c r="P113" s="198">
        <f>SUM(P114:P142)</f>
        <v>0</v>
      </c>
      <c r="Q113" s="197"/>
      <c r="R113" s="198">
        <f>SUM(R114:R142)</f>
        <v>0.8567999999999999</v>
      </c>
      <c r="S113" s="197"/>
      <c r="T113" s="199">
        <f>SUM(T114:T142)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0" t="s">
        <v>81</v>
      </c>
      <c r="AT113" s="201" t="s">
        <v>71</v>
      </c>
      <c r="AU113" s="201" t="s">
        <v>77</v>
      </c>
      <c r="AY113" s="200" t="s">
        <v>132</v>
      </c>
      <c r="BK113" s="202">
        <f>SUM(BK114:BK142)</f>
        <v>0</v>
      </c>
    </row>
    <row r="114" s="2" customFormat="1" ht="33" customHeight="1">
      <c r="A114" s="39"/>
      <c r="B114" s="40"/>
      <c r="C114" s="205" t="s">
        <v>8</v>
      </c>
      <c r="D114" s="205" t="s">
        <v>134</v>
      </c>
      <c r="E114" s="206" t="s">
        <v>1536</v>
      </c>
      <c r="F114" s="207" t="s">
        <v>1537</v>
      </c>
      <c r="G114" s="208" t="s">
        <v>302</v>
      </c>
      <c r="H114" s="209">
        <v>149</v>
      </c>
      <c r="I114" s="210"/>
      <c r="J114" s="211">
        <f>ROUND(I114*H114,2)</f>
        <v>0</v>
      </c>
      <c r="K114" s="207" t="s">
        <v>138</v>
      </c>
      <c r="L114" s="45"/>
      <c r="M114" s="212" t="s">
        <v>19</v>
      </c>
      <c r="N114" s="213" t="s">
        <v>43</v>
      </c>
      <c r="O114" s="85"/>
      <c r="P114" s="214">
        <f>O114*H114</f>
        <v>0</v>
      </c>
      <c r="Q114" s="214">
        <v>0.00097999999999999997</v>
      </c>
      <c r="R114" s="214">
        <f>Q114*H114</f>
        <v>0.14601999999999998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333</v>
      </c>
      <c r="AT114" s="216" t="s">
        <v>134</v>
      </c>
      <c r="AU114" s="216" t="s">
        <v>81</v>
      </c>
      <c r="AY114" s="18" t="s">
        <v>132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77</v>
      </c>
      <c r="BK114" s="217">
        <f>ROUND(I114*H114,2)</f>
        <v>0</v>
      </c>
      <c r="BL114" s="18" t="s">
        <v>333</v>
      </c>
      <c r="BM114" s="216" t="s">
        <v>1538</v>
      </c>
    </row>
    <row r="115" s="2" customFormat="1">
      <c r="A115" s="39"/>
      <c r="B115" s="40"/>
      <c r="C115" s="41"/>
      <c r="D115" s="218" t="s">
        <v>140</v>
      </c>
      <c r="E115" s="41"/>
      <c r="F115" s="219" t="s">
        <v>1539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140</v>
      </c>
      <c r="AU115" s="18" t="s">
        <v>81</v>
      </c>
    </row>
    <row r="116" s="2" customFormat="1" ht="33" customHeight="1">
      <c r="A116" s="39"/>
      <c r="B116" s="40"/>
      <c r="C116" s="205" t="s">
        <v>333</v>
      </c>
      <c r="D116" s="205" t="s">
        <v>134</v>
      </c>
      <c r="E116" s="206" t="s">
        <v>1540</v>
      </c>
      <c r="F116" s="207" t="s">
        <v>1541</v>
      </c>
      <c r="G116" s="208" t="s">
        <v>302</v>
      </c>
      <c r="H116" s="209">
        <v>252</v>
      </c>
      <c r="I116" s="210"/>
      <c r="J116" s="211">
        <f>ROUND(I116*H116,2)</f>
        <v>0</v>
      </c>
      <c r="K116" s="207" t="s">
        <v>138</v>
      </c>
      <c r="L116" s="45"/>
      <c r="M116" s="212" t="s">
        <v>19</v>
      </c>
      <c r="N116" s="213" t="s">
        <v>43</v>
      </c>
      <c r="O116" s="85"/>
      <c r="P116" s="214">
        <f>O116*H116</f>
        <v>0</v>
      </c>
      <c r="Q116" s="214">
        <v>0.0012600000000000001</v>
      </c>
      <c r="R116" s="214">
        <f>Q116*H116</f>
        <v>0.31752000000000002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333</v>
      </c>
      <c r="AT116" s="216" t="s">
        <v>134</v>
      </c>
      <c r="AU116" s="216" t="s">
        <v>81</v>
      </c>
      <c r="AY116" s="18" t="s">
        <v>132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77</v>
      </c>
      <c r="BK116" s="217">
        <f>ROUND(I116*H116,2)</f>
        <v>0</v>
      </c>
      <c r="BL116" s="18" t="s">
        <v>333</v>
      </c>
      <c r="BM116" s="216" t="s">
        <v>1542</v>
      </c>
    </row>
    <row r="117" s="2" customFormat="1">
      <c r="A117" s="39"/>
      <c r="B117" s="40"/>
      <c r="C117" s="41"/>
      <c r="D117" s="218" t="s">
        <v>140</v>
      </c>
      <c r="E117" s="41"/>
      <c r="F117" s="219" t="s">
        <v>1543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140</v>
      </c>
      <c r="AU117" s="18" t="s">
        <v>81</v>
      </c>
    </row>
    <row r="118" s="2" customFormat="1" ht="33" customHeight="1">
      <c r="A118" s="39"/>
      <c r="B118" s="40"/>
      <c r="C118" s="205" t="s">
        <v>341</v>
      </c>
      <c r="D118" s="205" t="s">
        <v>134</v>
      </c>
      <c r="E118" s="206" t="s">
        <v>1544</v>
      </c>
      <c r="F118" s="207" t="s">
        <v>1545</v>
      </c>
      <c r="G118" s="208" t="s">
        <v>302</v>
      </c>
      <c r="H118" s="209">
        <v>34</v>
      </c>
      <c r="I118" s="210"/>
      <c r="J118" s="211">
        <f>ROUND(I118*H118,2)</f>
        <v>0</v>
      </c>
      <c r="K118" s="207" t="s">
        <v>138</v>
      </c>
      <c r="L118" s="45"/>
      <c r="M118" s="212" t="s">
        <v>19</v>
      </c>
      <c r="N118" s="213" t="s">
        <v>43</v>
      </c>
      <c r="O118" s="85"/>
      <c r="P118" s="214">
        <f>O118*H118</f>
        <v>0</v>
      </c>
      <c r="Q118" s="214">
        <v>0.0015299999999999999</v>
      </c>
      <c r="R118" s="214">
        <f>Q118*H118</f>
        <v>0.052019999999999997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333</v>
      </c>
      <c r="AT118" s="216" t="s">
        <v>134</v>
      </c>
      <c r="AU118" s="216" t="s">
        <v>81</v>
      </c>
      <c r="AY118" s="18" t="s">
        <v>132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77</v>
      </c>
      <c r="BK118" s="217">
        <f>ROUND(I118*H118,2)</f>
        <v>0</v>
      </c>
      <c r="BL118" s="18" t="s">
        <v>333</v>
      </c>
      <c r="BM118" s="216" t="s">
        <v>1546</v>
      </c>
    </row>
    <row r="119" s="2" customFormat="1">
      <c r="A119" s="39"/>
      <c r="B119" s="40"/>
      <c r="C119" s="41"/>
      <c r="D119" s="218" t="s">
        <v>140</v>
      </c>
      <c r="E119" s="41"/>
      <c r="F119" s="219" t="s">
        <v>1547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140</v>
      </c>
      <c r="AU119" s="18" t="s">
        <v>81</v>
      </c>
    </row>
    <row r="120" s="2" customFormat="1" ht="33" customHeight="1">
      <c r="A120" s="39"/>
      <c r="B120" s="40"/>
      <c r="C120" s="205" t="s">
        <v>354</v>
      </c>
      <c r="D120" s="205" t="s">
        <v>134</v>
      </c>
      <c r="E120" s="206" t="s">
        <v>1548</v>
      </c>
      <c r="F120" s="207" t="s">
        <v>1549</v>
      </c>
      <c r="G120" s="208" t="s">
        <v>302</v>
      </c>
      <c r="H120" s="209">
        <v>36</v>
      </c>
      <c r="I120" s="210"/>
      <c r="J120" s="211">
        <f>ROUND(I120*H120,2)</f>
        <v>0</v>
      </c>
      <c r="K120" s="207" t="s">
        <v>138</v>
      </c>
      <c r="L120" s="45"/>
      <c r="M120" s="212" t="s">
        <v>19</v>
      </c>
      <c r="N120" s="213" t="s">
        <v>43</v>
      </c>
      <c r="O120" s="85"/>
      <c r="P120" s="214">
        <f>O120*H120</f>
        <v>0</v>
      </c>
      <c r="Q120" s="214">
        <v>0.0028400000000000001</v>
      </c>
      <c r="R120" s="214">
        <f>Q120*H120</f>
        <v>0.10224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333</v>
      </c>
      <c r="AT120" s="216" t="s">
        <v>134</v>
      </c>
      <c r="AU120" s="216" t="s">
        <v>81</v>
      </c>
      <c r="AY120" s="18" t="s">
        <v>132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77</v>
      </c>
      <c r="BK120" s="217">
        <f>ROUND(I120*H120,2)</f>
        <v>0</v>
      </c>
      <c r="BL120" s="18" t="s">
        <v>333</v>
      </c>
      <c r="BM120" s="216" t="s">
        <v>1550</v>
      </c>
    </row>
    <row r="121" s="2" customFormat="1">
      <c r="A121" s="39"/>
      <c r="B121" s="40"/>
      <c r="C121" s="41"/>
      <c r="D121" s="218" t="s">
        <v>140</v>
      </c>
      <c r="E121" s="41"/>
      <c r="F121" s="219" t="s">
        <v>1551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140</v>
      </c>
      <c r="AU121" s="18" t="s">
        <v>81</v>
      </c>
    </row>
    <row r="122" s="2" customFormat="1" ht="55.5" customHeight="1">
      <c r="A122" s="39"/>
      <c r="B122" s="40"/>
      <c r="C122" s="205" t="s">
        <v>360</v>
      </c>
      <c r="D122" s="205" t="s">
        <v>134</v>
      </c>
      <c r="E122" s="206" t="s">
        <v>1552</v>
      </c>
      <c r="F122" s="207" t="s">
        <v>1553</v>
      </c>
      <c r="G122" s="208" t="s">
        <v>302</v>
      </c>
      <c r="H122" s="209">
        <v>149</v>
      </c>
      <c r="I122" s="210"/>
      <c r="J122" s="211">
        <f>ROUND(I122*H122,2)</f>
        <v>0</v>
      </c>
      <c r="K122" s="207" t="s">
        <v>138</v>
      </c>
      <c r="L122" s="45"/>
      <c r="M122" s="212" t="s">
        <v>19</v>
      </c>
      <c r="N122" s="213" t="s">
        <v>43</v>
      </c>
      <c r="O122" s="85"/>
      <c r="P122" s="214">
        <f>O122*H122</f>
        <v>0</v>
      </c>
      <c r="Q122" s="214">
        <v>6.9999999999999994E-05</v>
      </c>
      <c r="R122" s="214">
        <f>Q122*H122</f>
        <v>0.010429999999999998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333</v>
      </c>
      <c r="AT122" s="216" t="s">
        <v>134</v>
      </c>
      <c r="AU122" s="216" t="s">
        <v>81</v>
      </c>
      <c r="AY122" s="18" t="s">
        <v>132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77</v>
      </c>
      <c r="BK122" s="217">
        <f>ROUND(I122*H122,2)</f>
        <v>0</v>
      </c>
      <c r="BL122" s="18" t="s">
        <v>333</v>
      </c>
      <c r="BM122" s="216" t="s">
        <v>1554</v>
      </c>
    </row>
    <row r="123" s="2" customFormat="1">
      <c r="A123" s="39"/>
      <c r="B123" s="40"/>
      <c r="C123" s="41"/>
      <c r="D123" s="218" t="s">
        <v>140</v>
      </c>
      <c r="E123" s="41"/>
      <c r="F123" s="219" t="s">
        <v>1555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140</v>
      </c>
      <c r="AU123" s="18" t="s">
        <v>81</v>
      </c>
    </row>
    <row r="124" s="2" customFormat="1" ht="55.5" customHeight="1">
      <c r="A124" s="39"/>
      <c r="B124" s="40"/>
      <c r="C124" s="205" t="s">
        <v>377</v>
      </c>
      <c r="D124" s="205" t="s">
        <v>134</v>
      </c>
      <c r="E124" s="206" t="s">
        <v>1556</v>
      </c>
      <c r="F124" s="207" t="s">
        <v>1557</v>
      </c>
      <c r="G124" s="208" t="s">
        <v>302</v>
      </c>
      <c r="H124" s="209">
        <v>286</v>
      </c>
      <c r="I124" s="210"/>
      <c r="J124" s="211">
        <f>ROUND(I124*H124,2)</f>
        <v>0</v>
      </c>
      <c r="K124" s="207" t="s">
        <v>138</v>
      </c>
      <c r="L124" s="45"/>
      <c r="M124" s="212" t="s">
        <v>19</v>
      </c>
      <c r="N124" s="213" t="s">
        <v>43</v>
      </c>
      <c r="O124" s="85"/>
      <c r="P124" s="214">
        <f>O124*H124</f>
        <v>0</v>
      </c>
      <c r="Q124" s="214">
        <v>9.0000000000000006E-05</v>
      </c>
      <c r="R124" s="214">
        <f>Q124*H124</f>
        <v>0.025740000000000002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333</v>
      </c>
      <c r="AT124" s="216" t="s">
        <v>134</v>
      </c>
      <c r="AU124" s="216" t="s">
        <v>81</v>
      </c>
      <c r="AY124" s="18" t="s">
        <v>132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77</v>
      </c>
      <c r="BK124" s="217">
        <f>ROUND(I124*H124,2)</f>
        <v>0</v>
      </c>
      <c r="BL124" s="18" t="s">
        <v>333</v>
      </c>
      <c r="BM124" s="216" t="s">
        <v>1558</v>
      </c>
    </row>
    <row r="125" s="2" customFormat="1">
      <c r="A125" s="39"/>
      <c r="B125" s="40"/>
      <c r="C125" s="41"/>
      <c r="D125" s="218" t="s">
        <v>140</v>
      </c>
      <c r="E125" s="41"/>
      <c r="F125" s="219" t="s">
        <v>1559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140</v>
      </c>
      <c r="AU125" s="18" t="s">
        <v>81</v>
      </c>
    </row>
    <row r="126" s="2" customFormat="1" ht="55.5" customHeight="1">
      <c r="A126" s="39"/>
      <c r="B126" s="40"/>
      <c r="C126" s="205" t="s">
        <v>7</v>
      </c>
      <c r="D126" s="205" t="s">
        <v>134</v>
      </c>
      <c r="E126" s="206" t="s">
        <v>1560</v>
      </c>
      <c r="F126" s="207" t="s">
        <v>1561</v>
      </c>
      <c r="G126" s="208" t="s">
        <v>302</v>
      </c>
      <c r="H126" s="209">
        <v>36</v>
      </c>
      <c r="I126" s="210"/>
      <c r="J126" s="211">
        <f>ROUND(I126*H126,2)</f>
        <v>0</v>
      </c>
      <c r="K126" s="207" t="s">
        <v>138</v>
      </c>
      <c r="L126" s="45"/>
      <c r="M126" s="212" t="s">
        <v>19</v>
      </c>
      <c r="N126" s="213" t="s">
        <v>43</v>
      </c>
      <c r="O126" s="85"/>
      <c r="P126" s="214">
        <f>O126*H126</f>
        <v>0</v>
      </c>
      <c r="Q126" s="214">
        <v>0.00012</v>
      </c>
      <c r="R126" s="214">
        <f>Q126*H126</f>
        <v>0.0043200000000000001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333</v>
      </c>
      <c r="AT126" s="216" t="s">
        <v>134</v>
      </c>
      <c r="AU126" s="216" t="s">
        <v>81</v>
      </c>
      <c r="AY126" s="18" t="s">
        <v>132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77</v>
      </c>
      <c r="BK126" s="217">
        <f>ROUND(I126*H126,2)</f>
        <v>0</v>
      </c>
      <c r="BL126" s="18" t="s">
        <v>333</v>
      </c>
      <c r="BM126" s="216" t="s">
        <v>1562</v>
      </c>
    </row>
    <row r="127" s="2" customFormat="1">
      <c r="A127" s="39"/>
      <c r="B127" s="40"/>
      <c r="C127" s="41"/>
      <c r="D127" s="218" t="s">
        <v>140</v>
      </c>
      <c r="E127" s="41"/>
      <c r="F127" s="219" t="s">
        <v>1563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140</v>
      </c>
      <c r="AU127" s="18" t="s">
        <v>81</v>
      </c>
    </row>
    <row r="128" s="2" customFormat="1" ht="24.15" customHeight="1">
      <c r="A128" s="39"/>
      <c r="B128" s="40"/>
      <c r="C128" s="205" t="s">
        <v>393</v>
      </c>
      <c r="D128" s="205" t="s">
        <v>134</v>
      </c>
      <c r="E128" s="206" t="s">
        <v>1564</v>
      </c>
      <c r="F128" s="207" t="s">
        <v>1565</v>
      </c>
      <c r="G128" s="208" t="s">
        <v>255</v>
      </c>
      <c r="H128" s="209">
        <v>97</v>
      </c>
      <c r="I128" s="210"/>
      <c r="J128" s="211">
        <f>ROUND(I128*H128,2)</f>
        <v>0</v>
      </c>
      <c r="K128" s="207" t="s">
        <v>138</v>
      </c>
      <c r="L128" s="45"/>
      <c r="M128" s="212" t="s">
        <v>19</v>
      </c>
      <c r="N128" s="213" t="s">
        <v>43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333</v>
      </c>
      <c r="AT128" s="216" t="s">
        <v>134</v>
      </c>
      <c r="AU128" s="216" t="s">
        <v>81</v>
      </c>
      <c r="AY128" s="18" t="s">
        <v>132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77</v>
      </c>
      <c r="BK128" s="217">
        <f>ROUND(I128*H128,2)</f>
        <v>0</v>
      </c>
      <c r="BL128" s="18" t="s">
        <v>333</v>
      </c>
      <c r="BM128" s="216" t="s">
        <v>1566</v>
      </c>
    </row>
    <row r="129" s="2" customFormat="1">
      <c r="A129" s="39"/>
      <c r="B129" s="40"/>
      <c r="C129" s="41"/>
      <c r="D129" s="218" t="s">
        <v>140</v>
      </c>
      <c r="E129" s="41"/>
      <c r="F129" s="219" t="s">
        <v>1567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140</v>
      </c>
      <c r="AU129" s="18" t="s">
        <v>81</v>
      </c>
    </row>
    <row r="130" s="2" customFormat="1" ht="24.15" customHeight="1">
      <c r="A130" s="39"/>
      <c r="B130" s="40"/>
      <c r="C130" s="205" t="s">
        <v>398</v>
      </c>
      <c r="D130" s="205" t="s">
        <v>134</v>
      </c>
      <c r="E130" s="206" t="s">
        <v>1568</v>
      </c>
      <c r="F130" s="207" t="s">
        <v>1569</v>
      </c>
      <c r="G130" s="208" t="s">
        <v>255</v>
      </c>
      <c r="H130" s="209">
        <v>8</v>
      </c>
      <c r="I130" s="210"/>
      <c r="J130" s="211">
        <f>ROUND(I130*H130,2)</f>
        <v>0</v>
      </c>
      <c r="K130" s="207" t="s">
        <v>138</v>
      </c>
      <c r="L130" s="45"/>
      <c r="M130" s="212" t="s">
        <v>19</v>
      </c>
      <c r="N130" s="213" t="s">
        <v>43</v>
      </c>
      <c r="O130" s="85"/>
      <c r="P130" s="214">
        <f>O130*H130</f>
        <v>0</v>
      </c>
      <c r="Q130" s="214">
        <v>0.00050000000000000001</v>
      </c>
      <c r="R130" s="214">
        <f>Q130*H130</f>
        <v>0.0040000000000000001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333</v>
      </c>
      <c r="AT130" s="216" t="s">
        <v>134</v>
      </c>
      <c r="AU130" s="216" t="s">
        <v>81</v>
      </c>
      <c r="AY130" s="18" t="s">
        <v>132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77</v>
      </c>
      <c r="BK130" s="217">
        <f>ROUND(I130*H130,2)</f>
        <v>0</v>
      </c>
      <c r="BL130" s="18" t="s">
        <v>333</v>
      </c>
      <c r="BM130" s="216" t="s">
        <v>1570</v>
      </c>
    </row>
    <row r="131" s="2" customFormat="1">
      <c r="A131" s="39"/>
      <c r="B131" s="40"/>
      <c r="C131" s="41"/>
      <c r="D131" s="218" t="s">
        <v>140</v>
      </c>
      <c r="E131" s="41"/>
      <c r="F131" s="219" t="s">
        <v>1571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140</v>
      </c>
      <c r="AU131" s="18" t="s">
        <v>81</v>
      </c>
    </row>
    <row r="132" s="2" customFormat="1" ht="24.15" customHeight="1">
      <c r="A132" s="39"/>
      <c r="B132" s="40"/>
      <c r="C132" s="205" t="s">
        <v>404</v>
      </c>
      <c r="D132" s="205" t="s">
        <v>134</v>
      </c>
      <c r="E132" s="206" t="s">
        <v>1572</v>
      </c>
      <c r="F132" s="207" t="s">
        <v>1573</v>
      </c>
      <c r="G132" s="208" t="s">
        <v>255</v>
      </c>
      <c r="H132" s="209">
        <v>2</v>
      </c>
      <c r="I132" s="210"/>
      <c r="J132" s="211">
        <f>ROUND(I132*H132,2)</f>
        <v>0</v>
      </c>
      <c r="K132" s="207" t="s">
        <v>138</v>
      </c>
      <c r="L132" s="45"/>
      <c r="M132" s="212" t="s">
        <v>19</v>
      </c>
      <c r="N132" s="213" t="s">
        <v>43</v>
      </c>
      <c r="O132" s="85"/>
      <c r="P132" s="214">
        <f>O132*H132</f>
        <v>0</v>
      </c>
      <c r="Q132" s="214">
        <v>0.00069999999999999999</v>
      </c>
      <c r="R132" s="214">
        <f>Q132*H132</f>
        <v>0.0014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333</v>
      </c>
      <c r="AT132" s="216" t="s">
        <v>134</v>
      </c>
      <c r="AU132" s="216" t="s">
        <v>81</v>
      </c>
      <c r="AY132" s="18" t="s">
        <v>132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77</v>
      </c>
      <c r="BK132" s="217">
        <f>ROUND(I132*H132,2)</f>
        <v>0</v>
      </c>
      <c r="BL132" s="18" t="s">
        <v>333</v>
      </c>
      <c r="BM132" s="216" t="s">
        <v>1574</v>
      </c>
    </row>
    <row r="133" s="2" customFormat="1">
      <c r="A133" s="39"/>
      <c r="B133" s="40"/>
      <c r="C133" s="41"/>
      <c r="D133" s="218" t="s">
        <v>140</v>
      </c>
      <c r="E133" s="41"/>
      <c r="F133" s="219" t="s">
        <v>1575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140</v>
      </c>
      <c r="AU133" s="18" t="s">
        <v>81</v>
      </c>
    </row>
    <row r="134" s="2" customFormat="1" ht="37.8" customHeight="1">
      <c r="A134" s="39"/>
      <c r="B134" s="40"/>
      <c r="C134" s="205" t="s">
        <v>409</v>
      </c>
      <c r="D134" s="205" t="s">
        <v>134</v>
      </c>
      <c r="E134" s="206" t="s">
        <v>1576</v>
      </c>
      <c r="F134" s="207" t="s">
        <v>1577</v>
      </c>
      <c r="G134" s="208" t="s">
        <v>302</v>
      </c>
      <c r="H134" s="209">
        <v>471</v>
      </c>
      <c r="I134" s="210"/>
      <c r="J134" s="211">
        <f>ROUND(I134*H134,2)</f>
        <v>0</v>
      </c>
      <c r="K134" s="207" t="s">
        <v>138</v>
      </c>
      <c r="L134" s="45"/>
      <c r="M134" s="212" t="s">
        <v>19</v>
      </c>
      <c r="N134" s="213" t="s">
        <v>43</v>
      </c>
      <c r="O134" s="85"/>
      <c r="P134" s="214">
        <f>O134*H134</f>
        <v>0</v>
      </c>
      <c r="Q134" s="214">
        <v>0.00040000000000000002</v>
      </c>
      <c r="R134" s="214">
        <f>Q134*H134</f>
        <v>0.18840000000000001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333</v>
      </c>
      <c r="AT134" s="216" t="s">
        <v>134</v>
      </c>
      <c r="AU134" s="216" t="s">
        <v>81</v>
      </c>
      <c r="AY134" s="18" t="s">
        <v>132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77</v>
      </c>
      <c r="BK134" s="217">
        <f>ROUND(I134*H134,2)</f>
        <v>0</v>
      </c>
      <c r="BL134" s="18" t="s">
        <v>333</v>
      </c>
      <c r="BM134" s="216" t="s">
        <v>1578</v>
      </c>
    </row>
    <row r="135" s="2" customFormat="1">
      <c r="A135" s="39"/>
      <c r="B135" s="40"/>
      <c r="C135" s="41"/>
      <c r="D135" s="218" t="s">
        <v>140</v>
      </c>
      <c r="E135" s="41"/>
      <c r="F135" s="219" t="s">
        <v>1579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140</v>
      </c>
      <c r="AU135" s="18" t="s">
        <v>81</v>
      </c>
    </row>
    <row r="136" s="2" customFormat="1" ht="33" customHeight="1">
      <c r="A136" s="39"/>
      <c r="B136" s="40"/>
      <c r="C136" s="205" t="s">
        <v>414</v>
      </c>
      <c r="D136" s="205" t="s">
        <v>134</v>
      </c>
      <c r="E136" s="206" t="s">
        <v>1580</v>
      </c>
      <c r="F136" s="207" t="s">
        <v>1581</v>
      </c>
      <c r="G136" s="208" t="s">
        <v>302</v>
      </c>
      <c r="H136" s="209">
        <v>471</v>
      </c>
      <c r="I136" s="210"/>
      <c r="J136" s="211">
        <f>ROUND(I136*H136,2)</f>
        <v>0</v>
      </c>
      <c r="K136" s="207" t="s">
        <v>138</v>
      </c>
      <c r="L136" s="45"/>
      <c r="M136" s="212" t="s">
        <v>19</v>
      </c>
      <c r="N136" s="213" t="s">
        <v>43</v>
      </c>
      <c r="O136" s="85"/>
      <c r="P136" s="214">
        <f>O136*H136</f>
        <v>0</v>
      </c>
      <c r="Q136" s="214">
        <v>1.0000000000000001E-05</v>
      </c>
      <c r="R136" s="214">
        <f>Q136*H136</f>
        <v>0.0047100000000000006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333</v>
      </c>
      <c r="AT136" s="216" t="s">
        <v>134</v>
      </c>
      <c r="AU136" s="216" t="s">
        <v>81</v>
      </c>
      <c r="AY136" s="18" t="s">
        <v>132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77</v>
      </c>
      <c r="BK136" s="217">
        <f>ROUND(I136*H136,2)</f>
        <v>0</v>
      </c>
      <c r="BL136" s="18" t="s">
        <v>333</v>
      </c>
      <c r="BM136" s="216" t="s">
        <v>1582</v>
      </c>
    </row>
    <row r="137" s="2" customFormat="1">
      <c r="A137" s="39"/>
      <c r="B137" s="40"/>
      <c r="C137" s="41"/>
      <c r="D137" s="218" t="s">
        <v>140</v>
      </c>
      <c r="E137" s="41"/>
      <c r="F137" s="219" t="s">
        <v>1583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140</v>
      </c>
      <c r="AU137" s="18" t="s">
        <v>81</v>
      </c>
    </row>
    <row r="138" s="2" customFormat="1" ht="16.5" customHeight="1">
      <c r="A138" s="39"/>
      <c r="B138" s="40"/>
      <c r="C138" s="205" t="s">
        <v>419</v>
      </c>
      <c r="D138" s="205" t="s">
        <v>134</v>
      </c>
      <c r="E138" s="206" t="s">
        <v>1584</v>
      </c>
      <c r="F138" s="207" t="s">
        <v>1585</v>
      </c>
      <c r="G138" s="208" t="s">
        <v>475</v>
      </c>
      <c r="H138" s="209">
        <v>80</v>
      </c>
      <c r="I138" s="210"/>
      <c r="J138" s="211">
        <f>ROUND(I138*H138,2)</f>
        <v>0</v>
      </c>
      <c r="K138" s="207" t="s">
        <v>19</v>
      </c>
      <c r="L138" s="45"/>
      <c r="M138" s="212" t="s">
        <v>19</v>
      </c>
      <c r="N138" s="213" t="s">
        <v>43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333</v>
      </c>
      <c r="AT138" s="216" t="s">
        <v>134</v>
      </c>
      <c r="AU138" s="216" t="s">
        <v>81</v>
      </c>
      <c r="AY138" s="18" t="s">
        <v>132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77</v>
      </c>
      <c r="BK138" s="217">
        <f>ROUND(I138*H138,2)</f>
        <v>0</v>
      </c>
      <c r="BL138" s="18" t="s">
        <v>333</v>
      </c>
      <c r="BM138" s="216" t="s">
        <v>1586</v>
      </c>
    </row>
    <row r="139" s="2" customFormat="1" ht="16.5" customHeight="1">
      <c r="A139" s="39"/>
      <c r="B139" s="40"/>
      <c r="C139" s="205" t="s">
        <v>427</v>
      </c>
      <c r="D139" s="205" t="s">
        <v>134</v>
      </c>
      <c r="E139" s="206" t="s">
        <v>1587</v>
      </c>
      <c r="F139" s="207" t="s">
        <v>1588</v>
      </c>
      <c r="G139" s="208" t="s">
        <v>475</v>
      </c>
      <c r="H139" s="209">
        <v>48</v>
      </c>
      <c r="I139" s="210"/>
      <c r="J139" s="211">
        <f>ROUND(I139*H139,2)</f>
        <v>0</v>
      </c>
      <c r="K139" s="207" t="s">
        <v>19</v>
      </c>
      <c r="L139" s="45"/>
      <c r="M139" s="212" t="s">
        <v>19</v>
      </c>
      <c r="N139" s="213" t="s">
        <v>43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333</v>
      </c>
      <c r="AT139" s="216" t="s">
        <v>134</v>
      </c>
      <c r="AU139" s="216" t="s">
        <v>81</v>
      </c>
      <c r="AY139" s="18" t="s">
        <v>132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77</v>
      </c>
      <c r="BK139" s="217">
        <f>ROUND(I139*H139,2)</f>
        <v>0</v>
      </c>
      <c r="BL139" s="18" t="s">
        <v>333</v>
      </c>
      <c r="BM139" s="216" t="s">
        <v>1589</v>
      </c>
    </row>
    <row r="140" s="2" customFormat="1" ht="16.5" customHeight="1">
      <c r="A140" s="39"/>
      <c r="B140" s="40"/>
      <c r="C140" s="205" t="s">
        <v>433</v>
      </c>
      <c r="D140" s="205" t="s">
        <v>134</v>
      </c>
      <c r="E140" s="206" t="s">
        <v>1590</v>
      </c>
      <c r="F140" s="207" t="s">
        <v>1591</v>
      </c>
      <c r="G140" s="208" t="s">
        <v>1523</v>
      </c>
      <c r="H140" s="209">
        <v>3</v>
      </c>
      <c r="I140" s="210"/>
      <c r="J140" s="211">
        <f>ROUND(I140*H140,2)</f>
        <v>0</v>
      </c>
      <c r="K140" s="207" t="s">
        <v>19</v>
      </c>
      <c r="L140" s="45"/>
      <c r="M140" s="212" t="s">
        <v>19</v>
      </c>
      <c r="N140" s="213" t="s">
        <v>43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333</v>
      </c>
      <c r="AT140" s="216" t="s">
        <v>134</v>
      </c>
      <c r="AU140" s="216" t="s">
        <v>81</v>
      </c>
      <c r="AY140" s="18" t="s">
        <v>132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77</v>
      </c>
      <c r="BK140" s="217">
        <f>ROUND(I140*H140,2)</f>
        <v>0</v>
      </c>
      <c r="BL140" s="18" t="s">
        <v>333</v>
      </c>
      <c r="BM140" s="216" t="s">
        <v>1592</v>
      </c>
    </row>
    <row r="141" s="2" customFormat="1" ht="44.25" customHeight="1">
      <c r="A141" s="39"/>
      <c r="B141" s="40"/>
      <c r="C141" s="205" t="s">
        <v>259</v>
      </c>
      <c r="D141" s="205" t="s">
        <v>134</v>
      </c>
      <c r="E141" s="206" t="s">
        <v>1593</v>
      </c>
      <c r="F141" s="207" t="s">
        <v>1594</v>
      </c>
      <c r="G141" s="208" t="s">
        <v>590</v>
      </c>
      <c r="H141" s="277"/>
      <c r="I141" s="210"/>
      <c r="J141" s="211">
        <f>ROUND(I141*H141,2)</f>
        <v>0</v>
      </c>
      <c r="K141" s="207" t="s">
        <v>138</v>
      </c>
      <c r="L141" s="45"/>
      <c r="M141" s="212" t="s">
        <v>19</v>
      </c>
      <c r="N141" s="213" t="s">
        <v>43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333</v>
      </c>
      <c r="AT141" s="216" t="s">
        <v>134</v>
      </c>
      <c r="AU141" s="216" t="s">
        <v>81</v>
      </c>
      <c r="AY141" s="18" t="s">
        <v>132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77</v>
      </c>
      <c r="BK141" s="217">
        <f>ROUND(I141*H141,2)</f>
        <v>0</v>
      </c>
      <c r="BL141" s="18" t="s">
        <v>333</v>
      </c>
      <c r="BM141" s="216" t="s">
        <v>1595</v>
      </c>
    </row>
    <row r="142" s="2" customFormat="1">
      <c r="A142" s="39"/>
      <c r="B142" s="40"/>
      <c r="C142" s="41"/>
      <c r="D142" s="218" t="s">
        <v>140</v>
      </c>
      <c r="E142" s="41"/>
      <c r="F142" s="219" t="s">
        <v>1596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140</v>
      </c>
      <c r="AU142" s="18" t="s">
        <v>81</v>
      </c>
    </row>
    <row r="143" s="12" customFormat="1" ht="22.8" customHeight="1">
      <c r="A143" s="12"/>
      <c r="B143" s="189"/>
      <c r="C143" s="190"/>
      <c r="D143" s="191" t="s">
        <v>71</v>
      </c>
      <c r="E143" s="203" t="s">
        <v>1597</v>
      </c>
      <c r="F143" s="203" t="s">
        <v>1598</v>
      </c>
      <c r="G143" s="190"/>
      <c r="H143" s="190"/>
      <c r="I143" s="193"/>
      <c r="J143" s="204">
        <f>BK143</f>
        <v>0</v>
      </c>
      <c r="K143" s="190"/>
      <c r="L143" s="195"/>
      <c r="M143" s="196"/>
      <c r="N143" s="197"/>
      <c r="O143" s="197"/>
      <c r="P143" s="198">
        <f>SUM(P144:P148)</f>
        <v>0</v>
      </c>
      <c r="Q143" s="197"/>
      <c r="R143" s="198">
        <f>SUM(R144:R148)</f>
        <v>0.039</v>
      </c>
      <c r="S143" s="197"/>
      <c r="T143" s="199">
        <f>SUM(T144:T148)</f>
        <v>0.82799999999999996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0" t="s">
        <v>81</v>
      </c>
      <c r="AT143" s="201" t="s">
        <v>71</v>
      </c>
      <c r="AU143" s="201" t="s">
        <v>77</v>
      </c>
      <c r="AY143" s="200" t="s">
        <v>132</v>
      </c>
      <c r="BK143" s="202">
        <f>SUM(BK144:BK148)</f>
        <v>0</v>
      </c>
    </row>
    <row r="144" s="2" customFormat="1" ht="37.8" customHeight="1">
      <c r="A144" s="39"/>
      <c r="B144" s="40"/>
      <c r="C144" s="205" t="s">
        <v>445</v>
      </c>
      <c r="D144" s="205" t="s">
        <v>134</v>
      </c>
      <c r="E144" s="206" t="s">
        <v>1599</v>
      </c>
      <c r="F144" s="207" t="s">
        <v>1600</v>
      </c>
      <c r="G144" s="208" t="s">
        <v>255</v>
      </c>
      <c r="H144" s="209">
        <v>1</v>
      </c>
      <c r="I144" s="210"/>
      <c r="J144" s="211">
        <f>ROUND(I144*H144,2)</f>
        <v>0</v>
      </c>
      <c r="K144" s="207" t="s">
        <v>19</v>
      </c>
      <c r="L144" s="45"/>
      <c r="M144" s="212" t="s">
        <v>19</v>
      </c>
      <c r="N144" s="213" t="s">
        <v>43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333</v>
      </c>
      <c r="AT144" s="216" t="s">
        <v>134</v>
      </c>
      <c r="AU144" s="216" t="s">
        <v>81</v>
      </c>
      <c r="AY144" s="18" t="s">
        <v>132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77</v>
      </c>
      <c r="BK144" s="217">
        <f>ROUND(I144*H144,2)</f>
        <v>0</v>
      </c>
      <c r="BL144" s="18" t="s">
        <v>333</v>
      </c>
      <c r="BM144" s="216" t="s">
        <v>1601</v>
      </c>
    </row>
    <row r="145" s="2" customFormat="1" ht="37.8" customHeight="1">
      <c r="A145" s="39"/>
      <c r="B145" s="40"/>
      <c r="C145" s="205" t="s">
        <v>452</v>
      </c>
      <c r="D145" s="205" t="s">
        <v>134</v>
      </c>
      <c r="E145" s="206" t="s">
        <v>1602</v>
      </c>
      <c r="F145" s="207" t="s">
        <v>1603</v>
      </c>
      <c r="G145" s="208" t="s">
        <v>302</v>
      </c>
      <c r="H145" s="209">
        <v>100</v>
      </c>
      <c r="I145" s="210"/>
      <c r="J145" s="211">
        <f>ROUND(I145*H145,2)</f>
        <v>0</v>
      </c>
      <c r="K145" s="207" t="s">
        <v>138</v>
      </c>
      <c r="L145" s="45"/>
      <c r="M145" s="212" t="s">
        <v>19</v>
      </c>
      <c r="N145" s="213" t="s">
        <v>43</v>
      </c>
      <c r="O145" s="85"/>
      <c r="P145" s="214">
        <f>O145*H145</f>
        <v>0</v>
      </c>
      <c r="Q145" s="214">
        <v>0.00038999999999999999</v>
      </c>
      <c r="R145" s="214">
        <f>Q145*H145</f>
        <v>0.039</v>
      </c>
      <c r="S145" s="214">
        <v>0.0082799999999999992</v>
      </c>
      <c r="T145" s="215">
        <f>S145*H145</f>
        <v>0.82799999999999996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333</v>
      </c>
      <c r="AT145" s="216" t="s">
        <v>134</v>
      </c>
      <c r="AU145" s="216" t="s">
        <v>81</v>
      </c>
      <c r="AY145" s="18" t="s">
        <v>132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77</v>
      </c>
      <c r="BK145" s="217">
        <f>ROUND(I145*H145,2)</f>
        <v>0</v>
      </c>
      <c r="BL145" s="18" t="s">
        <v>333</v>
      </c>
      <c r="BM145" s="216" t="s">
        <v>1604</v>
      </c>
    </row>
    <row r="146" s="2" customFormat="1">
      <c r="A146" s="39"/>
      <c r="B146" s="40"/>
      <c r="C146" s="41"/>
      <c r="D146" s="218" t="s">
        <v>140</v>
      </c>
      <c r="E146" s="41"/>
      <c r="F146" s="219" t="s">
        <v>1605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140</v>
      </c>
      <c r="AU146" s="18" t="s">
        <v>81</v>
      </c>
    </row>
    <row r="147" s="2" customFormat="1" ht="44.25" customHeight="1">
      <c r="A147" s="39"/>
      <c r="B147" s="40"/>
      <c r="C147" s="205" t="s">
        <v>459</v>
      </c>
      <c r="D147" s="205" t="s">
        <v>134</v>
      </c>
      <c r="E147" s="206" t="s">
        <v>1606</v>
      </c>
      <c r="F147" s="207" t="s">
        <v>1607</v>
      </c>
      <c r="G147" s="208" t="s">
        <v>590</v>
      </c>
      <c r="H147" s="277"/>
      <c r="I147" s="210"/>
      <c r="J147" s="211">
        <f>ROUND(I147*H147,2)</f>
        <v>0</v>
      </c>
      <c r="K147" s="207" t="s">
        <v>138</v>
      </c>
      <c r="L147" s="45"/>
      <c r="M147" s="212" t="s">
        <v>19</v>
      </c>
      <c r="N147" s="213" t="s">
        <v>43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333</v>
      </c>
      <c r="AT147" s="216" t="s">
        <v>134</v>
      </c>
      <c r="AU147" s="216" t="s">
        <v>81</v>
      </c>
      <c r="AY147" s="18" t="s">
        <v>132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77</v>
      </c>
      <c r="BK147" s="217">
        <f>ROUND(I147*H147,2)</f>
        <v>0</v>
      </c>
      <c r="BL147" s="18" t="s">
        <v>333</v>
      </c>
      <c r="BM147" s="216" t="s">
        <v>1608</v>
      </c>
    </row>
    <row r="148" s="2" customFormat="1">
      <c r="A148" s="39"/>
      <c r="B148" s="40"/>
      <c r="C148" s="41"/>
      <c r="D148" s="218" t="s">
        <v>140</v>
      </c>
      <c r="E148" s="41"/>
      <c r="F148" s="219" t="s">
        <v>1609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140</v>
      </c>
      <c r="AU148" s="18" t="s">
        <v>81</v>
      </c>
    </row>
    <row r="149" s="12" customFormat="1" ht="22.8" customHeight="1">
      <c r="A149" s="12"/>
      <c r="B149" s="189"/>
      <c r="C149" s="190"/>
      <c r="D149" s="191" t="s">
        <v>71</v>
      </c>
      <c r="E149" s="203" t="s">
        <v>1610</v>
      </c>
      <c r="F149" s="203" t="s">
        <v>1611</v>
      </c>
      <c r="G149" s="190"/>
      <c r="H149" s="190"/>
      <c r="I149" s="193"/>
      <c r="J149" s="204">
        <f>BK149</f>
        <v>0</v>
      </c>
      <c r="K149" s="190"/>
      <c r="L149" s="195"/>
      <c r="M149" s="196"/>
      <c r="N149" s="197"/>
      <c r="O149" s="197"/>
      <c r="P149" s="198">
        <f>SUM(P150:P157)</f>
        <v>0</v>
      </c>
      <c r="Q149" s="197"/>
      <c r="R149" s="198">
        <f>SUM(R150:R157)</f>
        <v>0.041279999999999997</v>
      </c>
      <c r="S149" s="197"/>
      <c r="T149" s="199">
        <f>SUM(T150:T157)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0" t="s">
        <v>81</v>
      </c>
      <c r="AT149" s="201" t="s">
        <v>71</v>
      </c>
      <c r="AU149" s="201" t="s">
        <v>77</v>
      </c>
      <c r="AY149" s="200" t="s">
        <v>132</v>
      </c>
      <c r="BK149" s="202">
        <f>SUM(BK150:BK157)</f>
        <v>0</v>
      </c>
    </row>
    <row r="150" s="2" customFormat="1" ht="24.15" customHeight="1">
      <c r="A150" s="39"/>
      <c r="B150" s="40"/>
      <c r="C150" s="205" t="s">
        <v>467</v>
      </c>
      <c r="D150" s="205" t="s">
        <v>134</v>
      </c>
      <c r="E150" s="206" t="s">
        <v>1612</v>
      </c>
      <c r="F150" s="207" t="s">
        <v>1613</v>
      </c>
      <c r="G150" s="208" t="s">
        <v>585</v>
      </c>
      <c r="H150" s="209">
        <v>76</v>
      </c>
      <c r="I150" s="210"/>
      <c r="J150" s="211">
        <f>ROUND(I150*H150,2)</f>
        <v>0</v>
      </c>
      <c r="K150" s="207" t="s">
        <v>138</v>
      </c>
      <c r="L150" s="45"/>
      <c r="M150" s="212" t="s">
        <v>19</v>
      </c>
      <c r="N150" s="213" t="s">
        <v>43</v>
      </c>
      <c r="O150" s="85"/>
      <c r="P150" s="214">
        <f>O150*H150</f>
        <v>0</v>
      </c>
      <c r="Q150" s="214">
        <v>0.00024000000000000001</v>
      </c>
      <c r="R150" s="214">
        <f>Q150*H150</f>
        <v>0.018239999999999999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333</v>
      </c>
      <c r="AT150" s="216" t="s">
        <v>134</v>
      </c>
      <c r="AU150" s="216" t="s">
        <v>81</v>
      </c>
      <c r="AY150" s="18" t="s">
        <v>132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77</v>
      </c>
      <c r="BK150" s="217">
        <f>ROUND(I150*H150,2)</f>
        <v>0</v>
      </c>
      <c r="BL150" s="18" t="s">
        <v>333</v>
      </c>
      <c r="BM150" s="216" t="s">
        <v>1614</v>
      </c>
    </row>
    <row r="151" s="2" customFormat="1">
      <c r="A151" s="39"/>
      <c r="B151" s="40"/>
      <c r="C151" s="41"/>
      <c r="D151" s="218" t="s">
        <v>140</v>
      </c>
      <c r="E151" s="41"/>
      <c r="F151" s="219" t="s">
        <v>1615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140</v>
      </c>
      <c r="AU151" s="18" t="s">
        <v>81</v>
      </c>
    </row>
    <row r="152" s="2" customFormat="1" ht="24.15" customHeight="1">
      <c r="A152" s="39"/>
      <c r="B152" s="40"/>
      <c r="C152" s="205" t="s">
        <v>472</v>
      </c>
      <c r="D152" s="205" t="s">
        <v>134</v>
      </c>
      <c r="E152" s="206" t="s">
        <v>1616</v>
      </c>
      <c r="F152" s="207" t="s">
        <v>1617</v>
      </c>
      <c r="G152" s="208" t="s">
        <v>255</v>
      </c>
      <c r="H152" s="209">
        <v>20</v>
      </c>
      <c r="I152" s="210"/>
      <c r="J152" s="211">
        <f>ROUND(I152*H152,2)</f>
        <v>0</v>
      </c>
      <c r="K152" s="207" t="s">
        <v>138</v>
      </c>
      <c r="L152" s="45"/>
      <c r="M152" s="212" t="s">
        <v>19</v>
      </c>
      <c r="N152" s="213" t="s">
        <v>43</v>
      </c>
      <c r="O152" s="85"/>
      <c r="P152" s="214">
        <f>O152*H152</f>
        <v>0</v>
      </c>
      <c r="Q152" s="214">
        <v>0.00109</v>
      </c>
      <c r="R152" s="214">
        <f>Q152*H152</f>
        <v>0.0218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333</v>
      </c>
      <c r="AT152" s="216" t="s">
        <v>134</v>
      </c>
      <c r="AU152" s="216" t="s">
        <v>81</v>
      </c>
      <c r="AY152" s="18" t="s">
        <v>132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77</v>
      </c>
      <c r="BK152" s="217">
        <f>ROUND(I152*H152,2)</f>
        <v>0</v>
      </c>
      <c r="BL152" s="18" t="s">
        <v>333</v>
      </c>
      <c r="BM152" s="216" t="s">
        <v>1618</v>
      </c>
    </row>
    <row r="153" s="2" customFormat="1">
      <c r="A153" s="39"/>
      <c r="B153" s="40"/>
      <c r="C153" s="41"/>
      <c r="D153" s="218" t="s">
        <v>140</v>
      </c>
      <c r="E153" s="41"/>
      <c r="F153" s="219" t="s">
        <v>1619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140</v>
      </c>
      <c r="AU153" s="18" t="s">
        <v>81</v>
      </c>
    </row>
    <row r="154" s="2" customFormat="1" ht="16.5" customHeight="1">
      <c r="A154" s="39"/>
      <c r="B154" s="40"/>
      <c r="C154" s="205" t="s">
        <v>477</v>
      </c>
      <c r="D154" s="205" t="s">
        <v>134</v>
      </c>
      <c r="E154" s="206" t="s">
        <v>1620</v>
      </c>
      <c r="F154" s="207" t="s">
        <v>1621</v>
      </c>
      <c r="G154" s="208" t="s">
        <v>255</v>
      </c>
      <c r="H154" s="209">
        <v>4</v>
      </c>
      <c r="I154" s="210"/>
      <c r="J154" s="211">
        <f>ROUND(I154*H154,2)</f>
        <v>0</v>
      </c>
      <c r="K154" s="207" t="s">
        <v>138</v>
      </c>
      <c r="L154" s="45"/>
      <c r="M154" s="212" t="s">
        <v>19</v>
      </c>
      <c r="N154" s="213" t="s">
        <v>43</v>
      </c>
      <c r="O154" s="85"/>
      <c r="P154" s="214">
        <f>O154*H154</f>
        <v>0</v>
      </c>
      <c r="Q154" s="214">
        <v>0.00031</v>
      </c>
      <c r="R154" s="214">
        <f>Q154*H154</f>
        <v>0.00124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333</v>
      </c>
      <c r="AT154" s="216" t="s">
        <v>134</v>
      </c>
      <c r="AU154" s="216" t="s">
        <v>81</v>
      </c>
      <c r="AY154" s="18" t="s">
        <v>132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77</v>
      </c>
      <c r="BK154" s="217">
        <f>ROUND(I154*H154,2)</f>
        <v>0</v>
      </c>
      <c r="BL154" s="18" t="s">
        <v>333</v>
      </c>
      <c r="BM154" s="216" t="s">
        <v>1622</v>
      </c>
    </row>
    <row r="155" s="2" customFormat="1">
      <c r="A155" s="39"/>
      <c r="B155" s="40"/>
      <c r="C155" s="41"/>
      <c r="D155" s="218" t="s">
        <v>140</v>
      </c>
      <c r="E155" s="41"/>
      <c r="F155" s="219" t="s">
        <v>1623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140</v>
      </c>
      <c r="AU155" s="18" t="s">
        <v>81</v>
      </c>
    </row>
    <row r="156" s="2" customFormat="1" ht="44.25" customHeight="1">
      <c r="A156" s="39"/>
      <c r="B156" s="40"/>
      <c r="C156" s="205" t="s">
        <v>481</v>
      </c>
      <c r="D156" s="205" t="s">
        <v>134</v>
      </c>
      <c r="E156" s="206" t="s">
        <v>1624</v>
      </c>
      <c r="F156" s="207" t="s">
        <v>1625</v>
      </c>
      <c r="G156" s="208" t="s">
        <v>590</v>
      </c>
      <c r="H156" s="277"/>
      <c r="I156" s="210"/>
      <c r="J156" s="211">
        <f>ROUND(I156*H156,2)</f>
        <v>0</v>
      </c>
      <c r="K156" s="207" t="s">
        <v>138</v>
      </c>
      <c r="L156" s="45"/>
      <c r="M156" s="212" t="s">
        <v>19</v>
      </c>
      <c r="N156" s="213" t="s">
        <v>43</v>
      </c>
      <c r="O156" s="85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333</v>
      </c>
      <c r="AT156" s="216" t="s">
        <v>134</v>
      </c>
      <c r="AU156" s="216" t="s">
        <v>81</v>
      </c>
      <c r="AY156" s="18" t="s">
        <v>132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77</v>
      </c>
      <c r="BK156" s="217">
        <f>ROUND(I156*H156,2)</f>
        <v>0</v>
      </c>
      <c r="BL156" s="18" t="s">
        <v>333</v>
      </c>
      <c r="BM156" s="216" t="s">
        <v>1626</v>
      </c>
    </row>
    <row r="157" s="2" customFormat="1">
      <c r="A157" s="39"/>
      <c r="B157" s="40"/>
      <c r="C157" s="41"/>
      <c r="D157" s="218" t="s">
        <v>140</v>
      </c>
      <c r="E157" s="41"/>
      <c r="F157" s="219" t="s">
        <v>1627</v>
      </c>
      <c r="G157" s="41"/>
      <c r="H157" s="41"/>
      <c r="I157" s="220"/>
      <c r="J157" s="41"/>
      <c r="K157" s="41"/>
      <c r="L157" s="45"/>
      <c r="M157" s="278"/>
      <c r="N157" s="279"/>
      <c r="O157" s="280"/>
      <c r="P157" s="280"/>
      <c r="Q157" s="280"/>
      <c r="R157" s="280"/>
      <c r="S157" s="280"/>
      <c r="T157" s="281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140</v>
      </c>
      <c r="AU157" s="18" t="s">
        <v>81</v>
      </c>
    </row>
    <row r="158" s="2" customFormat="1" ht="6.96" customHeight="1">
      <c r="A158" s="39"/>
      <c r="B158" s="60"/>
      <c r="C158" s="61"/>
      <c r="D158" s="61"/>
      <c r="E158" s="61"/>
      <c r="F158" s="61"/>
      <c r="G158" s="61"/>
      <c r="H158" s="61"/>
      <c r="I158" s="61"/>
      <c r="J158" s="61"/>
      <c r="K158" s="61"/>
      <c r="L158" s="45"/>
      <c r="M158" s="39"/>
      <c r="O158" s="39"/>
      <c r="P158" s="39"/>
      <c r="Q158" s="39"/>
      <c r="R158" s="39"/>
      <c r="S158" s="39"/>
      <c r="T158" s="39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</row>
  </sheetData>
  <sheetProtection sheet="1" autoFilter="0" formatColumns="0" formatRows="0" objects="1" scenarios="1" spinCount="100000" saltValue="/wkS2VCla2OesVpxjkOXbAfuQJMGWy8WBsqbHliBn6V7xk7FwwWyOOuSQL25nIKlLHrSR+kKn9vi/n1p8HwPeg==" hashValue="9B3alAFi8CmB0KvMO1ap+taYXftwPutIyGO86iy6UDXVuALqprnKjxPwX5LDRVdsDFQwAjSY0cHf7DUB1xY2Kg==" algorithmName="SHA-512" password="C68C"/>
  <autoFilter ref="C83:K157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3_01/721174024"/>
    <hyperlink ref="F90" r:id="rId2" display="https://podminky.urs.cz/item/CS_URS_2023_01/721174025"/>
    <hyperlink ref="F92" r:id="rId3" display="https://podminky.urs.cz/item/CS_URS_2023_01/721174042"/>
    <hyperlink ref="F94" r:id="rId4" display="https://podminky.urs.cz/item/CS_URS_2023_01/721174043"/>
    <hyperlink ref="F96" r:id="rId5" display="https://podminky.urs.cz/item/CS_URS_2023_01/721194104"/>
    <hyperlink ref="F98" r:id="rId6" display="https://podminky.urs.cz/item/CS_URS_2023_01/721194105"/>
    <hyperlink ref="F100" r:id="rId7" display="https://podminky.urs.cz/item/CS_URS_2023_01/721194107"/>
    <hyperlink ref="F102" r:id="rId8" display="https://podminky.urs.cz/item/CS_URS_2023_01/721194109"/>
    <hyperlink ref="F108" r:id="rId9" display="https://podminky.urs.cz/item/CS_URS_2023_01/721290111"/>
    <hyperlink ref="F112" r:id="rId10" display="https://podminky.urs.cz/item/CS_URS_2023_01/998721202"/>
    <hyperlink ref="F115" r:id="rId11" display="https://podminky.urs.cz/item/CS_URS_2023_01/722174022"/>
    <hyperlink ref="F117" r:id="rId12" display="https://podminky.urs.cz/item/CS_URS_2023_01/722174023"/>
    <hyperlink ref="F119" r:id="rId13" display="https://podminky.urs.cz/item/CS_URS_2023_01/722174024"/>
    <hyperlink ref="F121" r:id="rId14" display="https://podminky.urs.cz/item/CS_URS_2023_01/722174025"/>
    <hyperlink ref="F123" r:id="rId15" display="https://podminky.urs.cz/item/CS_URS_2023_01/722181231"/>
    <hyperlink ref="F125" r:id="rId16" display="https://podminky.urs.cz/item/CS_URS_2023_01/722181232"/>
    <hyperlink ref="F127" r:id="rId17" display="https://podminky.urs.cz/item/CS_URS_2023_01/722181233"/>
    <hyperlink ref="F129" r:id="rId18" display="https://podminky.urs.cz/item/CS_URS_2023_01/722190401"/>
    <hyperlink ref="F131" r:id="rId19" display="https://podminky.urs.cz/item/CS_URS_2023_01/722232045"/>
    <hyperlink ref="F133" r:id="rId20" display="https://podminky.urs.cz/item/CS_URS_2023_01/722232046"/>
    <hyperlink ref="F135" r:id="rId21" display="https://podminky.urs.cz/item/CS_URS_2023_01/722290215"/>
    <hyperlink ref="F137" r:id="rId22" display="https://podminky.urs.cz/item/CS_URS_2023_01/722290234"/>
    <hyperlink ref="F142" r:id="rId23" display="https://podminky.urs.cz/item/CS_URS_2023_01/998722202"/>
    <hyperlink ref="F146" r:id="rId24" display="https://podminky.urs.cz/item/CS_URS_2023_01/723120809"/>
    <hyperlink ref="F148" r:id="rId25" display="https://podminky.urs.cz/item/CS_URS_2023_01/998723202"/>
    <hyperlink ref="F151" r:id="rId26" display="https://podminky.urs.cz/item/CS_URS_2023_01/725813111"/>
    <hyperlink ref="F153" r:id="rId27" display="https://podminky.urs.cz/item/CS_URS_2023_01/725813112"/>
    <hyperlink ref="F155" r:id="rId28" display="https://podminky.urs.cz/item/CS_URS_2023_01/725980123"/>
    <hyperlink ref="F157" r:id="rId29" display="https://podminky.urs.cz/item/CS_URS_2023_01/99872520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hidden="1" s="1" customFormat="1" ht="24.96" customHeight="1">
      <c r="B4" s="21"/>
      <c r="D4" s="131" t="s">
        <v>90</v>
      </c>
      <c r="L4" s="21"/>
      <c r="M4" s="132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33" t="s">
        <v>16</v>
      </c>
      <c r="L6" s="21"/>
    </row>
    <row r="7" hidden="1" s="1" customFormat="1" ht="16.5" customHeight="1">
      <c r="B7" s="21"/>
      <c r="E7" s="134" t="str">
        <f>'Rekapitulace stavby'!K6</f>
        <v>Menza VŠB Ostrava</v>
      </c>
      <c r="F7" s="133"/>
      <c r="G7" s="133"/>
      <c r="H7" s="133"/>
      <c r="L7" s="21"/>
    </row>
    <row r="8" hidden="1" s="2" customFormat="1" ht="12" customHeight="1">
      <c r="A8" s="39"/>
      <c r="B8" s="45"/>
      <c r="C8" s="39"/>
      <c r="D8" s="133" t="s">
        <v>91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36" t="s">
        <v>1628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28. 1. 2023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ROUND((SUM(BE84:BE114)),  2)</f>
        <v>0</v>
      </c>
      <c r="G33" s="39"/>
      <c r="H33" s="39"/>
      <c r="I33" s="149">
        <v>0.20999999999999999</v>
      </c>
      <c r="J33" s="148">
        <f>ROUND(((SUM(BE84:BE114))*I33),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3" t="s">
        <v>44</v>
      </c>
      <c r="F34" s="148">
        <f>ROUND((SUM(BF84:BF114)),  2)</f>
        <v>0</v>
      </c>
      <c r="G34" s="39"/>
      <c r="H34" s="39"/>
      <c r="I34" s="149">
        <v>0.14999999999999999</v>
      </c>
      <c r="J34" s="148">
        <f>ROUND(((SUM(BF84:BF114))*I34),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ROUND((SUM(BG84:BG114)),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ROUND((SUM(BH84:BH114)),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ROUND((SUM(BI84:BI114)),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/>
    <row r="42" hidden="1"/>
    <row r="43" hidden="1"/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93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Menza VŠB Ostrava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3 - ÚT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Ostrava</v>
      </c>
      <c r="G52" s="41"/>
      <c r="H52" s="41"/>
      <c r="I52" s="33" t="s">
        <v>23</v>
      </c>
      <c r="J52" s="73" t="str">
        <f>IF(J12="","",J12)</f>
        <v>28. 1. 2023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VŠB - TU Ostrava</v>
      </c>
      <c r="G54" s="41"/>
      <c r="H54" s="41"/>
      <c r="I54" s="33" t="s">
        <v>31</v>
      </c>
      <c r="J54" s="37" t="str">
        <f>E21</f>
        <v>ing.arch.Tomáš Kudělka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94</v>
      </c>
      <c r="D57" s="163"/>
      <c r="E57" s="163"/>
      <c r="F57" s="163"/>
      <c r="G57" s="163"/>
      <c r="H57" s="163"/>
      <c r="I57" s="163"/>
      <c r="J57" s="164" t="s">
        <v>95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96</v>
      </c>
    </row>
    <row r="60" s="9" customFormat="1" ht="24.96" customHeight="1">
      <c r="A60" s="9"/>
      <c r="B60" s="166"/>
      <c r="C60" s="167"/>
      <c r="D60" s="168" t="s">
        <v>105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1629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1630</v>
      </c>
      <c r="E62" s="175"/>
      <c r="F62" s="175"/>
      <c r="G62" s="175"/>
      <c r="H62" s="175"/>
      <c r="I62" s="175"/>
      <c r="J62" s="176">
        <f>J89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1631</v>
      </c>
      <c r="E63" s="175"/>
      <c r="F63" s="175"/>
      <c r="G63" s="175"/>
      <c r="H63" s="175"/>
      <c r="I63" s="175"/>
      <c r="J63" s="176">
        <f>J99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114</v>
      </c>
      <c r="E64" s="175"/>
      <c r="F64" s="175"/>
      <c r="G64" s="175"/>
      <c r="H64" s="175"/>
      <c r="I64" s="175"/>
      <c r="J64" s="176">
        <f>J110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117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Menza VŠB Ostrava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91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3 - ÚT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>Ostrava</v>
      </c>
      <c r="G78" s="41"/>
      <c r="H78" s="41"/>
      <c r="I78" s="33" t="s">
        <v>23</v>
      </c>
      <c r="J78" s="73" t="str">
        <f>IF(J12="","",J12)</f>
        <v>28. 1. 2023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5.65" customHeight="1">
      <c r="A80" s="39"/>
      <c r="B80" s="40"/>
      <c r="C80" s="33" t="s">
        <v>25</v>
      </c>
      <c r="D80" s="41"/>
      <c r="E80" s="41"/>
      <c r="F80" s="28" t="str">
        <f>E15</f>
        <v>VŠB - TU Ostrava</v>
      </c>
      <c r="G80" s="41"/>
      <c r="H80" s="41"/>
      <c r="I80" s="33" t="s">
        <v>31</v>
      </c>
      <c r="J80" s="37" t="str">
        <f>E21</f>
        <v>ing.arch.Tomáš Kudělka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29</v>
      </c>
      <c r="D81" s="41"/>
      <c r="E81" s="41"/>
      <c r="F81" s="28" t="str">
        <f>IF(E18="","",E18)</f>
        <v>Vyplň údaj</v>
      </c>
      <c r="G81" s="41"/>
      <c r="H81" s="41"/>
      <c r="I81" s="33" t="s">
        <v>34</v>
      </c>
      <c r="J81" s="37" t="str">
        <f>E24</f>
        <v xml:space="preserve"> 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118</v>
      </c>
      <c r="D83" s="181" t="s">
        <v>57</v>
      </c>
      <c r="E83" s="181" t="s">
        <v>53</v>
      </c>
      <c r="F83" s="181" t="s">
        <v>54</v>
      </c>
      <c r="G83" s="181" t="s">
        <v>119</v>
      </c>
      <c r="H83" s="181" t="s">
        <v>120</v>
      </c>
      <c r="I83" s="181" t="s">
        <v>121</v>
      </c>
      <c r="J83" s="181" t="s">
        <v>95</v>
      </c>
      <c r="K83" s="182" t="s">
        <v>122</v>
      </c>
      <c r="L83" s="183"/>
      <c r="M83" s="93" t="s">
        <v>19</v>
      </c>
      <c r="N83" s="94" t="s">
        <v>42</v>
      </c>
      <c r="O83" s="94" t="s">
        <v>123</v>
      </c>
      <c r="P83" s="94" t="s">
        <v>124</v>
      </c>
      <c r="Q83" s="94" t="s">
        <v>125</v>
      </c>
      <c r="R83" s="94" t="s">
        <v>126</v>
      </c>
      <c r="S83" s="94" t="s">
        <v>127</v>
      </c>
      <c r="T83" s="95" t="s">
        <v>128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129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</f>
        <v>0</v>
      </c>
      <c r="Q84" s="97"/>
      <c r="R84" s="186">
        <f>R85</f>
        <v>0.036719999999999996</v>
      </c>
      <c r="S84" s="97"/>
      <c r="T84" s="187">
        <f>T85</f>
        <v>0.69033599999999995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71</v>
      </c>
      <c r="AU84" s="18" t="s">
        <v>96</v>
      </c>
      <c r="BK84" s="188">
        <f>BK85</f>
        <v>0</v>
      </c>
    </row>
    <row r="85" s="12" customFormat="1" ht="25.92" customHeight="1">
      <c r="A85" s="12"/>
      <c r="B85" s="189"/>
      <c r="C85" s="190"/>
      <c r="D85" s="191" t="s">
        <v>71</v>
      </c>
      <c r="E85" s="192" t="s">
        <v>593</v>
      </c>
      <c r="F85" s="192" t="s">
        <v>594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P86+P89+P99+P110</f>
        <v>0</v>
      </c>
      <c r="Q85" s="197"/>
      <c r="R85" s="198">
        <f>R86+R89+R99+R110</f>
        <v>0.036719999999999996</v>
      </c>
      <c r="S85" s="197"/>
      <c r="T85" s="199">
        <f>T86+T89+T99+T110</f>
        <v>0.69033599999999995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81</v>
      </c>
      <c r="AT85" s="201" t="s">
        <v>71</v>
      </c>
      <c r="AU85" s="201" t="s">
        <v>72</v>
      </c>
      <c r="AY85" s="200" t="s">
        <v>132</v>
      </c>
      <c r="BK85" s="202">
        <f>BK86+BK89+BK99+BK110</f>
        <v>0</v>
      </c>
    </row>
    <row r="86" s="12" customFormat="1" ht="22.8" customHeight="1">
      <c r="A86" s="12"/>
      <c r="B86" s="189"/>
      <c r="C86" s="190"/>
      <c r="D86" s="191" t="s">
        <v>71</v>
      </c>
      <c r="E86" s="203" t="s">
        <v>1632</v>
      </c>
      <c r="F86" s="203" t="s">
        <v>1633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SUM(P87:P88)</f>
        <v>0</v>
      </c>
      <c r="Q86" s="197"/>
      <c r="R86" s="198">
        <f>SUM(R87:R88)</f>
        <v>0</v>
      </c>
      <c r="S86" s="197"/>
      <c r="T86" s="199">
        <f>SUM(T87:T88)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81</v>
      </c>
      <c r="AT86" s="201" t="s">
        <v>71</v>
      </c>
      <c r="AU86" s="201" t="s">
        <v>77</v>
      </c>
      <c r="AY86" s="200" t="s">
        <v>132</v>
      </c>
      <c r="BK86" s="202">
        <f>SUM(BK87:BK88)</f>
        <v>0</v>
      </c>
    </row>
    <row r="87" s="2" customFormat="1" ht="24.15" customHeight="1">
      <c r="A87" s="39"/>
      <c r="B87" s="40"/>
      <c r="C87" s="205" t="s">
        <v>77</v>
      </c>
      <c r="D87" s="205" t="s">
        <v>134</v>
      </c>
      <c r="E87" s="206" t="s">
        <v>1634</v>
      </c>
      <c r="F87" s="207" t="s">
        <v>1635</v>
      </c>
      <c r="G87" s="208" t="s">
        <v>1636</v>
      </c>
      <c r="H87" s="209">
        <v>6</v>
      </c>
      <c r="I87" s="210"/>
      <c r="J87" s="211">
        <f>ROUND(I87*H87,2)</f>
        <v>0</v>
      </c>
      <c r="K87" s="207" t="s">
        <v>19</v>
      </c>
      <c r="L87" s="45"/>
      <c r="M87" s="212" t="s">
        <v>19</v>
      </c>
      <c r="N87" s="213" t="s">
        <v>43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333</v>
      </c>
      <c r="AT87" s="216" t="s">
        <v>134</v>
      </c>
      <c r="AU87" s="216" t="s">
        <v>81</v>
      </c>
      <c r="AY87" s="18" t="s">
        <v>132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77</v>
      </c>
      <c r="BK87" s="217">
        <f>ROUND(I87*H87,2)</f>
        <v>0</v>
      </c>
      <c r="BL87" s="18" t="s">
        <v>333</v>
      </c>
      <c r="BM87" s="216" t="s">
        <v>1637</v>
      </c>
    </row>
    <row r="88" s="2" customFormat="1" ht="24.15" customHeight="1">
      <c r="A88" s="39"/>
      <c r="B88" s="40"/>
      <c r="C88" s="205" t="s">
        <v>81</v>
      </c>
      <c r="D88" s="205" t="s">
        <v>134</v>
      </c>
      <c r="E88" s="206" t="s">
        <v>1638</v>
      </c>
      <c r="F88" s="207" t="s">
        <v>1639</v>
      </c>
      <c r="G88" s="208" t="s">
        <v>1636</v>
      </c>
      <c r="H88" s="209">
        <v>1</v>
      </c>
      <c r="I88" s="210"/>
      <c r="J88" s="211">
        <f>ROUND(I88*H88,2)</f>
        <v>0</v>
      </c>
      <c r="K88" s="207" t="s">
        <v>19</v>
      </c>
      <c r="L88" s="45"/>
      <c r="M88" s="212" t="s">
        <v>19</v>
      </c>
      <c r="N88" s="213" t="s">
        <v>43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333</v>
      </c>
      <c r="AT88" s="216" t="s">
        <v>134</v>
      </c>
      <c r="AU88" s="216" t="s">
        <v>81</v>
      </c>
      <c r="AY88" s="18" t="s">
        <v>132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77</v>
      </c>
      <c r="BK88" s="217">
        <f>ROUND(I88*H88,2)</f>
        <v>0</v>
      </c>
      <c r="BL88" s="18" t="s">
        <v>333</v>
      </c>
      <c r="BM88" s="216" t="s">
        <v>1640</v>
      </c>
    </row>
    <row r="89" s="12" customFormat="1" ht="22.8" customHeight="1">
      <c r="A89" s="12"/>
      <c r="B89" s="189"/>
      <c r="C89" s="190"/>
      <c r="D89" s="191" t="s">
        <v>71</v>
      </c>
      <c r="E89" s="203" t="s">
        <v>1641</v>
      </c>
      <c r="F89" s="203" t="s">
        <v>1642</v>
      </c>
      <c r="G89" s="190"/>
      <c r="H89" s="190"/>
      <c r="I89" s="193"/>
      <c r="J89" s="204">
        <f>BK89</f>
        <v>0</v>
      </c>
      <c r="K89" s="190"/>
      <c r="L89" s="195"/>
      <c r="M89" s="196"/>
      <c r="N89" s="197"/>
      <c r="O89" s="197"/>
      <c r="P89" s="198">
        <f>SUM(P90:P98)</f>
        <v>0</v>
      </c>
      <c r="Q89" s="197"/>
      <c r="R89" s="198">
        <f>SUM(R90:R98)</f>
        <v>0.0043200000000000001</v>
      </c>
      <c r="S89" s="197"/>
      <c r="T89" s="199">
        <f>SUM(T90:T98)</f>
        <v>0.0054000000000000003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81</v>
      </c>
      <c r="AT89" s="201" t="s">
        <v>71</v>
      </c>
      <c r="AU89" s="201" t="s">
        <v>77</v>
      </c>
      <c r="AY89" s="200" t="s">
        <v>132</v>
      </c>
      <c r="BK89" s="202">
        <f>SUM(BK90:BK98)</f>
        <v>0</v>
      </c>
    </row>
    <row r="90" s="2" customFormat="1" ht="21.75" customHeight="1">
      <c r="A90" s="39"/>
      <c r="B90" s="40"/>
      <c r="C90" s="205" t="s">
        <v>84</v>
      </c>
      <c r="D90" s="205" t="s">
        <v>134</v>
      </c>
      <c r="E90" s="206" t="s">
        <v>1643</v>
      </c>
      <c r="F90" s="207" t="s">
        <v>1644</v>
      </c>
      <c r="G90" s="208" t="s">
        <v>255</v>
      </c>
      <c r="H90" s="209">
        <v>12</v>
      </c>
      <c r="I90" s="210"/>
      <c r="J90" s="211">
        <f>ROUND(I90*H90,2)</f>
        <v>0</v>
      </c>
      <c r="K90" s="207" t="s">
        <v>138</v>
      </c>
      <c r="L90" s="45"/>
      <c r="M90" s="212" t="s">
        <v>19</v>
      </c>
      <c r="N90" s="213" t="s">
        <v>43</v>
      </c>
      <c r="O90" s="85"/>
      <c r="P90" s="214">
        <f>O90*H90</f>
        <v>0</v>
      </c>
      <c r="Q90" s="214">
        <v>9.0000000000000006E-05</v>
      </c>
      <c r="R90" s="214">
        <f>Q90*H90</f>
        <v>0.00108</v>
      </c>
      <c r="S90" s="214">
        <v>0.00044999999999999999</v>
      </c>
      <c r="T90" s="215">
        <f>S90*H90</f>
        <v>0.0054000000000000003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333</v>
      </c>
      <c r="AT90" s="216" t="s">
        <v>134</v>
      </c>
      <c r="AU90" s="216" t="s">
        <v>81</v>
      </c>
      <c r="AY90" s="18" t="s">
        <v>132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77</v>
      </c>
      <c r="BK90" s="217">
        <f>ROUND(I90*H90,2)</f>
        <v>0</v>
      </c>
      <c r="BL90" s="18" t="s">
        <v>333</v>
      </c>
      <c r="BM90" s="216" t="s">
        <v>1645</v>
      </c>
    </row>
    <row r="91" s="2" customFormat="1">
      <c r="A91" s="39"/>
      <c r="B91" s="40"/>
      <c r="C91" s="41"/>
      <c r="D91" s="218" t="s">
        <v>140</v>
      </c>
      <c r="E91" s="41"/>
      <c r="F91" s="219" t="s">
        <v>1646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140</v>
      </c>
      <c r="AU91" s="18" t="s">
        <v>81</v>
      </c>
    </row>
    <row r="92" s="14" customFormat="1">
      <c r="A92" s="14"/>
      <c r="B92" s="234"/>
      <c r="C92" s="235"/>
      <c r="D92" s="225" t="s">
        <v>142</v>
      </c>
      <c r="E92" s="236" t="s">
        <v>19</v>
      </c>
      <c r="F92" s="237" t="s">
        <v>1647</v>
      </c>
      <c r="G92" s="235"/>
      <c r="H92" s="238">
        <v>12</v>
      </c>
      <c r="I92" s="239"/>
      <c r="J92" s="235"/>
      <c r="K92" s="235"/>
      <c r="L92" s="240"/>
      <c r="M92" s="241"/>
      <c r="N92" s="242"/>
      <c r="O92" s="242"/>
      <c r="P92" s="242"/>
      <c r="Q92" s="242"/>
      <c r="R92" s="242"/>
      <c r="S92" s="242"/>
      <c r="T92" s="243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4" t="s">
        <v>142</v>
      </c>
      <c r="AU92" s="244" t="s">
        <v>81</v>
      </c>
      <c r="AV92" s="14" t="s">
        <v>81</v>
      </c>
      <c r="AW92" s="14" t="s">
        <v>33</v>
      </c>
      <c r="AX92" s="14" t="s">
        <v>77</v>
      </c>
      <c r="AY92" s="244" t="s">
        <v>132</v>
      </c>
    </row>
    <row r="93" s="2" customFormat="1" ht="37.8" customHeight="1">
      <c r="A93" s="39"/>
      <c r="B93" s="40"/>
      <c r="C93" s="205" t="s">
        <v>87</v>
      </c>
      <c r="D93" s="205" t="s">
        <v>134</v>
      </c>
      <c r="E93" s="206" t="s">
        <v>1648</v>
      </c>
      <c r="F93" s="207" t="s">
        <v>1649</v>
      </c>
      <c r="G93" s="208" t="s">
        <v>255</v>
      </c>
      <c r="H93" s="209">
        <v>6</v>
      </c>
      <c r="I93" s="210"/>
      <c r="J93" s="211">
        <f>ROUND(I93*H93,2)</f>
        <v>0</v>
      </c>
      <c r="K93" s="207" t="s">
        <v>138</v>
      </c>
      <c r="L93" s="45"/>
      <c r="M93" s="212" t="s">
        <v>19</v>
      </c>
      <c r="N93" s="213" t="s">
        <v>43</v>
      </c>
      <c r="O93" s="85"/>
      <c r="P93" s="214">
        <f>O93*H93</f>
        <v>0</v>
      </c>
      <c r="Q93" s="214">
        <v>0.00029</v>
      </c>
      <c r="R93" s="214">
        <f>Q93*H93</f>
        <v>0.00174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333</v>
      </c>
      <c r="AT93" s="216" t="s">
        <v>134</v>
      </c>
      <c r="AU93" s="216" t="s">
        <v>81</v>
      </c>
      <c r="AY93" s="18" t="s">
        <v>132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77</v>
      </c>
      <c r="BK93" s="217">
        <f>ROUND(I93*H93,2)</f>
        <v>0</v>
      </c>
      <c r="BL93" s="18" t="s">
        <v>333</v>
      </c>
      <c r="BM93" s="216" t="s">
        <v>1650</v>
      </c>
    </row>
    <row r="94" s="2" customFormat="1">
      <c r="A94" s="39"/>
      <c r="B94" s="40"/>
      <c r="C94" s="41"/>
      <c r="D94" s="218" t="s">
        <v>140</v>
      </c>
      <c r="E94" s="41"/>
      <c r="F94" s="219" t="s">
        <v>1651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140</v>
      </c>
      <c r="AU94" s="18" t="s">
        <v>81</v>
      </c>
    </row>
    <row r="95" s="2" customFormat="1" ht="21.75" customHeight="1">
      <c r="A95" s="39"/>
      <c r="B95" s="40"/>
      <c r="C95" s="205" t="s">
        <v>192</v>
      </c>
      <c r="D95" s="205" t="s">
        <v>134</v>
      </c>
      <c r="E95" s="206" t="s">
        <v>1652</v>
      </c>
      <c r="F95" s="207" t="s">
        <v>1653</v>
      </c>
      <c r="G95" s="208" t="s">
        <v>255</v>
      </c>
      <c r="H95" s="209">
        <v>6</v>
      </c>
      <c r="I95" s="210"/>
      <c r="J95" s="211">
        <f>ROUND(I95*H95,2)</f>
        <v>0</v>
      </c>
      <c r="K95" s="207" t="s">
        <v>138</v>
      </c>
      <c r="L95" s="45"/>
      <c r="M95" s="212" t="s">
        <v>19</v>
      </c>
      <c r="N95" s="213" t="s">
        <v>43</v>
      </c>
      <c r="O95" s="85"/>
      <c r="P95" s="214">
        <f>O95*H95</f>
        <v>0</v>
      </c>
      <c r="Q95" s="214">
        <v>0.00025000000000000001</v>
      </c>
      <c r="R95" s="214">
        <f>Q95*H95</f>
        <v>0.0015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333</v>
      </c>
      <c r="AT95" s="216" t="s">
        <v>134</v>
      </c>
      <c r="AU95" s="216" t="s">
        <v>81</v>
      </c>
      <c r="AY95" s="18" t="s">
        <v>132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77</v>
      </c>
      <c r="BK95" s="217">
        <f>ROUND(I95*H95,2)</f>
        <v>0</v>
      </c>
      <c r="BL95" s="18" t="s">
        <v>333</v>
      </c>
      <c r="BM95" s="216" t="s">
        <v>1654</v>
      </c>
    </row>
    <row r="96" s="2" customFormat="1">
      <c r="A96" s="39"/>
      <c r="B96" s="40"/>
      <c r="C96" s="41"/>
      <c r="D96" s="218" t="s">
        <v>140</v>
      </c>
      <c r="E96" s="41"/>
      <c r="F96" s="219" t="s">
        <v>1655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140</v>
      </c>
      <c r="AU96" s="18" t="s">
        <v>81</v>
      </c>
    </row>
    <row r="97" s="2" customFormat="1" ht="44.25" customHeight="1">
      <c r="A97" s="39"/>
      <c r="B97" s="40"/>
      <c r="C97" s="205" t="s">
        <v>203</v>
      </c>
      <c r="D97" s="205" t="s">
        <v>134</v>
      </c>
      <c r="E97" s="206" t="s">
        <v>1656</v>
      </c>
      <c r="F97" s="207" t="s">
        <v>1657</v>
      </c>
      <c r="G97" s="208" t="s">
        <v>590</v>
      </c>
      <c r="H97" s="277"/>
      <c r="I97" s="210"/>
      <c r="J97" s="211">
        <f>ROUND(I97*H97,2)</f>
        <v>0</v>
      </c>
      <c r="K97" s="207" t="s">
        <v>138</v>
      </c>
      <c r="L97" s="45"/>
      <c r="M97" s="212" t="s">
        <v>19</v>
      </c>
      <c r="N97" s="213" t="s">
        <v>43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333</v>
      </c>
      <c r="AT97" s="216" t="s">
        <v>134</v>
      </c>
      <c r="AU97" s="216" t="s">
        <v>81</v>
      </c>
      <c r="AY97" s="18" t="s">
        <v>132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77</v>
      </c>
      <c r="BK97" s="217">
        <f>ROUND(I97*H97,2)</f>
        <v>0</v>
      </c>
      <c r="BL97" s="18" t="s">
        <v>333</v>
      </c>
      <c r="BM97" s="216" t="s">
        <v>1658</v>
      </c>
    </row>
    <row r="98" s="2" customFormat="1">
      <c r="A98" s="39"/>
      <c r="B98" s="40"/>
      <c r="C98" s="41"/>
      <c r="D98" s="218" t="s">
        <v>140</v>
      </c>
      <c r="E98" s="41"/>
      <c r="F98" s="219" t="s">
        <v>1659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140</v>
      </c>
      <c r="AU98" s="18" t="s">
        <v>81</v>
      </c>
    </row>
    <row r="99" s="12" customFormat="1" ht="22.8" customHeight="1">
      <c r="A99" s="12"/>
      <c r="B99" s="189"/>
      <c r="C99" s="190"/>
      <c r="D99" s="191" t="s">
        <v>71</v>
      </c>
      <c r="E99" s="203" t="s">
        <v>1660</v>
      </c>
      <c r="F99" s="203" t="s">
        <v>1661</v>
      </c>
      <c r="G99" s="190"/>
      <c r="H99" s="190"/>
      <c r="I99" s="193"/>
      <c r="J99" s="204">
        <f>BK99</f>
        <v>0</v>
      </c>
      <c r="K99" s="190"/>
      <c r="L99" s="195"/>
      <c r="M99" s="196"/>
      <c r="N99" s="197"/>
      <c r="O99" s="197"/>
      <c r="P99" s="198">
        <f>SUM(P100:P109)</f>
        <v>0</v>
      </c>
      <c r="Q99" s="197"/>
      <c r="R99" s="198">
        <f>SUM(R100:R109)</f>
        <v>0</v>
      </c>
      <c r="S99" s="197"/>
      <c r="T99" s="199">
        <f>SUM(T100:T109)</f>
        <v>0.68493599999999999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0" t="s">
        <v>81</v>
      </c>
      <c r="AT99" s="201" t="s">
        <v>71</v>
      </c>
      <c r="AU99" s="201" t="s">
        <v>77</v>
      </c>
      <c r="AY99" s="200" t="s">
        <v>132</v>
      </c>
      <c r="BK99" s="202">
        <f>SUM(BK100:BK109)</f>
        <v>0</v>
      </c>
    </row>
    <row r="100" s="2" customFormat="1" ht="16.5" customHeight="1">
      <c r="A100" s="39"/>
      <c r="B100" s="40"/>
      <c r="C100" s="205" t="s">
        <v>221</v>
      </c>
      <c r="D100" s="205" t="s">
        <v>134</v>
      </c>
      <c r="E100" s="206" t="s">
        <v>1662</v>
      </c>
      <c r="F100" s="207" t="s">
        <v>1663</v>
      </c>
      <c r="G100" s="208" t="s">
        <v>155</v>
      </c>
      <c r="H100" s="209">
        <v>64.799999999999997</v>
      </c>
      <c r="I100" s="210"/>
      <c r="J100" s="211">
        <f>ROUND(I100*H100,2)</f>
        <v>0</v>
      </c>
      <c r="K100" s="207" t="s">
        <v>138</v>
      </c>
      <c r="L100" s="45"/>
      <c r="M100" s="212" t="s">
        <v>19</v>
      </c>
      <c r="N100" s="213" t="s">
        <v>43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0.01057</v>
      </c>
      <c r="T100" s="215">
        <f>S100*H100</f>
        <v>0.68493599999999999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333</v>
      </c>
      <c r="AT100" s="216" t="s">
        <v>134</v>
      </c>
      <c r="AU100" s="216" t="s">
        <v>81</v>
      </c>
      <c r="AY100" s="18" t="s">
        <v>132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77</v>
      </c>
      <c r="BK100" s="217">
        <f>ROUND(I100*H100,2)</f>
        <v>0</v>
      </c>
      <c r="BL100" s="18" t="s">
        <v>333</v>
      </c>
      <c r="BM100" s="216" t="s">
        <v>1664</v>
      </c>
    </row>
    <row r="101" s="2" customFormat="1">
      <c r="A101" s="39"/>
      <c r="B101" s="40"/>
      <c r="C101" s="41"/>
      <c r="D101" s="218" t="s">
        <v>140</v>
      </c>
      <c r="E101" s="41"/>
      <c r="F101" s="219" t="s">
        <v>1665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140</v>
      </c>
      <c r="AU101" s="18" t="s">
        <v>81</v>
      </c>
    </row>
    <row r="102" s="14" customFormat="1">
      <c r="A102" s="14"/>
      <c r="B102" s="234"/>
      <c r="C102" s="235"/>
      <c r="D102" s="225" t="s">
        <v>142</v>
      </c>
      <c r="E102" s="236" t="s">
        <v>19</v>
      </c>
      <c r="F102" s="237" t="s">
        <v>1666</v>
      </c>
      <c r="G102" s="235"/>
      <c r="H102" s="238">
        <v>64.799999999999997</v>
      </c>
      <c r="I102" s="239"/>
      <c r="J102" s="235"/>
      <c r="K102" s="235"/>
      <c r="L102" s="240"/>
      <c r="M102" s="241"/>
      <c r="N102" s="242"/>
      <c r="O102" s="242"/>
      <c r="P102" s="242"/>
      <c r="Q102" s="242"/>
      <c r="R102" s="242"/>
      <c r="S102" s="242"/>
      <c r="T102" s="243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4" t="s">
        <v>142</v>
      </c>
      <c r="AU102" s="244" t="s">
        <v>81</v>
      </c>
      <c r="AV102" s="14" t="s">
        <v>81</v>
      </c>
      <c r="AW102" s="14" t="s">
        <v>33</v>
      </c>
      <c r="AX102" s="14" t="s">
        <v>72</v>
      </c>
      <c r="AY102" s="244" t="s">
        <v>132</v>
      </c>
    </row>
    <row r="103" s="15" customFormat="1">
      <c r="A103" s="15"/>
      <c r="B103" s="245"/>
      <c r="C103" s="246"/>
      <c r="D103" s="225" t="s">
        <v>142</v>
      </c>
      <c r="E103" s="247" t="s">
        <v>19</v>
      </c>
      <c r="F103" s="248" t="s">
        <v>152</v>
      </c>
      <c r="G103" s="246"/>
      <c r="H103" s="249">
        <v>64.799999999999997</v>
      </c>
      <c r="I103" s="250"/>
      <c r="J103" s="246"/>
      <c r="K103" s="246"/>
      <c r="L103" s="251"/>
      <c r="M103" s="252"/>
      <c r="N103" s="253"/>
      <c r="O103" s="253"/>
      <c r="P103" s="253"/>
      <c r="Q103" s="253"/>
      <c r="R103" s="253"/>
      <c r="S103" s="253"/>
      <c r="T103" s="254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55" t="s">
        <v>142</v>
      </c>
      <c r="AU103" s="255" t="s">
        <v>81</v>
      </c>
      <c r="AV103" s="15" t="s">
        <v>87</v>
      </c>
      <c r="AW103" s="15" t="s">
        <v>33</v>
      </c>
      <c r="AX103" s="15" t="s">
        <v>77</v>
      </c>
      <c r="AY103" s="255" t="s">
        <v>132</v>
      </c>
    </row>
    <row r="104" s="2" customFormat="1" ht="33" customHeight="1">
      <c r="A104" s="39"/>
      <c r="B104" s="40"/>
      <c r="C104" s="205" t="s">
        <v>227</v>
      </c>
      <c r="D104" s="205" t="s">
        <v>134</v>
      </c>
      <c r="E104" s="206" t="s">
        <v>1667</v>
      </c>
      <c r="F104" s="207" t="s">
        <v>1668</v>
      </c>
      <c r="G104" s="208" t="s">
        <v>155</v>
      </c>
      <c r="H104" s="209">
        <v>64.799999999999997</v>
      </c>
      <c r="I104" s="210"/>
      <c r="J104" s="211">
        <f>ROUND(I104*H104,2)</f>
        <v>0</v>
      </c>
      <c r="K104" s="207" t="s">
        <v>138</v>
      </c>
      <c r="L104" s="45"/>
      <c r="M104" s="212" t="s">
        <v>19</v>
      </c>
      <c r="N104" s="213" t="s">
        <v>43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333</v>
      </c>
      <c r="AT104" s="216" t="s">
        <v>134</v>
      </c>
      <c r="AU104" s="216" t="s">
        <v>81</v>
      </c>
      <c r="AY104" s="18" t="s">
        <v>132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77</v>
      </c>
      <c r="BK104" s="217">
        <f>ROUND(I104*H104,2)</f>
        <v>0</v>
      </c>
      <c r="BL104" s="18" t="s">
        <v>333</v>
      </c>
      <c r="BM104" s="216" t="s">
        <v>1669</v>
      </c>
    </row>
    <row r="105" s="2" customFormat="1">
      <c r="A105" s="39"/>
      <c r="B105" s="40"/>
      <c r="C105" s="41"/>
      <c r="D105" s="218" t="s">
        <v>140</v>
      </c>
      <c r="E105" s="41"/>
      <c r="F105" s="219" t="s">
        <v>1670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140</v>
      </c>
      <c r="AU105" s="18" t="s">
        <v>81</v>
      </c>
    </row>
    <row r="106" s="2" customFormat="1" ht="24.15" customHeight="1">
      <c r="A106" s="39"/>
      <c r="B106" s="40"/>
      <c r="C106" s="205" t="s">
        <v>240</v>
      </c>
      <c r="D106" s="205" t="s">
        <v>134</v>
      </c>
      <c r="E106" s="206" t="s">
        <v>1671</v>
      </c>
      <c r="F106" s="207" t="s">
        <v>1672</v>
      </c>
      <c r="G106" s="208" t="s">
        <v>155</v>
      </c>
      <c r="H106" s="209">
        <v>64.799999999999997</v>
      </c>
      <c r="I106" s="210"/>
      <c r="J106" s="211">
        <f>ROUND(I106*H106,2)</f>
        <v>0</v>
      </c>
      <c r="K106" s="207" t="s">
        <v>138</v>
      </c>
      <c r="L106" s="45"/>
      <c r="M106" s="212" t="s">
        <v>19</v>
      </c>
      <c r="N106" s="213" t="s">
        <v>43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333</v>
      </c>
      <c r="AT106" s="216" t="s">
        <v>134</v>
      </c>
      <c r="AU106" s="216" t="s">
        <v>81</v>
      </c>
      <c r="AY106" s="18" t="s">
        <v>132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77</v>
      </c>
      <c r="BK106" s="217">
        <f>ROUND(I106*H106,2)</f>
        <v>0</v>
      </c>
      <c r="BL106" s="18" t="s">
        <v>333</v>
      </c>
      <c r="BM106" s="216" t="s">
        <v>1673</v>
      </c>
    </row>
    <row r="107" s="2" customFormat="1">
      <c r="A107" s="39"/>
      <c r="B107" s="40"/>
      <c r="C107" s="41"/>
      <c r="D107" s="218" t="s">
        <v>140</v>
      </c>
      <c r="E107" s="41"/>
      <c r="F107" s="219" t="s">
        <v>1674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140</v>
      </c>
      <c r="AU107" s="18" t="s">
        <v>81</v>
      </c>
    </row>
    <row r="108" s="2" customFormat="1" ht="44.25" customHeight="1">
      <c r="A108" s="39"/>
      <c r="B108" s="40"/>
      <c r="C108" s="205" t="s">
        <v>245</v>
      </c>
      <c r="D108" s="205" t="s">
        <v>134</v>
      </c>
      <c r="E108" s="206" t="s">
        <v>1675</v>
      </c>
      <c r="F108" s="207" t="s">
        <v>1676</v>
      </c>
      <c r="G108" s="208" t="s">
        <v>590</v>
      </c>
      <c r="H108" s="277"/>
      <c r="I108" s="210"/>
      <c r="J108" s="211">
        <f>ROUND(I108*H108,2)</f>
        <v>0</v>
      </c>
      <c r="K108" s="207" t="s">
        <v>138</v>
      </c>
      <c r="L108" s="45"/>
      <c r="M108" s="212" t="s">
        <v>19</v>
      </c>
      <c r="N108" s="213" t="s">
        <v>43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333</v>
      </c>
      <c r="AT108" s="216" t="s">
        <v>134</v>
      </c>
      <c r="AU108" s="216" t="s">
        <v>81</v>
      </c>
      <c r="AY108" s="18" t="s">
        <v>132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77</v>
      </c>
      <c r="BK108" s="217">
        <f>ROUND(I108*H108,2)</f>
        <v>0</v>
      </c>
      <c r="BL108" s="18" t="s">
        <v>333</v>
      </c>
      <c r="BM108" s="216" t="s">
        <v>1677</v>
      </c>
    </row>
    <row r="109" s="2" customFormat="1">
      <c r="A109" s="39"/>
      <c r="B109" s="40"/>
      <c r="C109" s="41"/>
      <c r="D109" s="218" t="s">
        <v>140</v>
      </c>
      <c r="E109" s="41"/>
      <c r="F109" s="219" t="s">
        <v>1678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140</v>
      </c>
      <c r="AU109" s="18" t="s">
        <v>81</v>
      </c>
    </row>
    <row r="110" s="12" customFormat="1" ht="22.8" customHeight="1">
      <c r="A110" s="12"/>
      <c r="B110" s="189"/>
      <c r="C110" s="190"/>
      <c r="D110" s="191" t="s">
        <v>71</v>
      </c>
      <c r="E110" s="203" t="s">
        <v>1285</v>
      </c>
      <c r="F110" s="203" t="s">
        <v>1286</v>
      </c>
      <c r="G110" s="190"/>
      <c r="H110" s="190"/>
      <c r="I110" s="193"/>
      <c r="J110" s="204">
        <f>BK110</f>
        <v>0</v>
      </c>
      <c r="K110" s="190"/>
      <c r="L110" s="195"/>
      <c r="M110" s="196"/>
      <c r="N110" s="197"/>
      <c r="O110" s="197"/>
      <c r="P110" s="198">
        <f>SUM(P111:P114)</f>
        <v>0</v>
      </c>
      <c r="Q110" s="197"/>
      <c r="R110" s="198">
        <f>SUM(R111:R114)</f>
        <v>0.032399999999999998</v>
      </c>
      <c r="S110" s="197"/>
      <c r="T110" s="199">
        <f>SUM(T111:T114)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0" t="s">
        <v>81</v>
      </c>
      <c r="AT110" s="201" t="s">
        <v>71</v>
      </c>
      <c r="AU110" s="201" t="s">
        <v>77</v>
      </c>
      <c r="AY110" s="200" t="s">
        <v>132</v>
      </c>
      <c r="BK110" s="202">
        <f>SUM(BK111:BK114)</f>
        <v>0</v>
      </c>
    </row>
    <row r="111" s="2" customFormat="1" ht="33" customHeight="1">
      <c r="A111" s="39"/>
      <c r="B111" s="40"/>
      <c r="C111" s="205" t="s">
        <v>252</v>
      </c>
      <c r="D111" s="205" t="s">
        <v>134</v>
      </c>
      <c r="E111" s="206" t="s">
        <v>1679</v>
      </c>
      <c r="F111" s="207" t="s">
        <v>1680</v>
      </c>
      <c r="G111" s="208" t="s">
        <v>155</v>
      </c>
      <c r="H111" s="209">
        <v>64.799999999999997</v>
      </c>
      <c r="I111" s="210"/>
      <c r="J111" s="211">
        <f>ROUND(I111*H111,2)</f>
        <v>0</v>
      </c>
      <c r="K111" s="207" t="s">
        <v>138</v>
      </c>
      <c r="L111" s="45"/>
      <c r="M111" s="212" t="s">
        <v>19</v>
      </c>
      <c r="N111" s="213" t="s">
        <v>43</v>
      </c>
      <c r="O111" s="85"/>
      <c r="P111" s="214">
        <f>O111*H111</f>
        <v>0</v>
      </c>
      <c r="Q111" s="214">
        <v>9.0000000000000006E-05</v>
      </c>
      <c r="R111" s="214">
        <f>Q111*H111</f>
        <v>0.0058320000000000004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333</v>
      </c>
      <c r="AT111" s="216" t="s">
        <v>134</v>
      </c>
      <c r="AU111" s="216" t="s">
        <v>81</v>
      </c>
      <c r="AY111" s="18" t="s">
        <v>132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77</v>
      </c>
      <c r="BK111" s="217">
        <f>ROUND(I111*H111,2)</f>
        <v>0</v>
      </c>
      <c r="BL111" s="18" t="s">
        <v>333</v>
      </c>
      <c r="BM111" s="216" t="s">
        <v>1681</v>
      </c>
    </row>
    <row r="112" s="2" customFormat="1">
      <c r="A112" s="39"/>
      <c r="B112" s="40"/>
      <c r="C112" s="41"/>
      <c r="D112" s="218" t="s">
        <v>140</v>
      </c>
      <c r="E112" s="41"/>
      <c r="F112" s="219" t="s">
        <v>1682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140</v>
      </c>
      <c r="AU112" s="18" t="s">
        <v>81</v>
      </c>
    </row>
    <row r="113" s="2" customFormat="1" ht="24.15" customHeight="1">
      <c r="A113" s="39"/>
      <c r="B113" s="40"/>
      <c r="C113" s="205" t="s">
        <v>260</v>
      </c>
      <c r="D113" s="205" t="s">
        <v>134</v>
      </c>
      <c r="E113" s="206" t="s">
        <v>1683</v>
      </c>
      <c r="F113" s="207" t="s">
        <v>1684</v>
      </c>
      <c r="G113" s="208" t="s">
        <v>155</v>
      </c>
      <c r="H113" s="209">
        <v>64.799999999999997</v>
      </c>
      <c r="I113" s="210"/>
      <c r="J113" s="211">
        <f>ROUND(I113*H113,2)</f>
        <v>0</v>
      </c>
      <c r="K113" s="207" t="s">
        <v>138</v>
      </c>
      <c r="L113" s="45"/>
      <c r="M113" s="212" t="s">
        <v>19</v>
      </c>
      <c r="N113" s="213" t="s">
        <v>43</v>
      </c>
      <c r="O113" s="85"/>
      <c r="P113" s="214">
        <f>O113*H113</f>
        <v>0</v>
      </c>
      <c r="Q113" s="214">
        <v>0.00040999999999999999</v>
      </c>
      <c r="R113" s="214">
        <f>Q113*H113</f>
        <v>0.026567999999999998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333</v>
      </c>
      <c r="AT113" s="216" t="s">
        <v>134</v>
      </c>
      <c r="AU113" s="216" t="s">
        <v>81</v>
      </c>
      <c r="AY113" s="18" t="s">
        <v>132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77</v>
      </c>
      <c r="BK113" s="217">
        <f>ROUND(I113*H113,2)</f>
        <v>0</v>
      </c>
      <c r="BL113" s="18" t="s">
        <v>333</v>
      </c>
      <c r="BM113" s="216" t="s">
        <v>1685</v>
      </c>
    </row>
    <row r="114" s="2" customFormat="1">
      <c r="A114" s="39"/>
      <c r="B114" s="40"/>
      <c r="C114" s="41"/>
      <c r="D114" s="218" t="s">
        <v>140</v>
      </c>
      <c r="E114" s="41"/>
      <c r="F114" s="219" t="s">
        <v>1686</v>
      </c>
      <c r="G114" s="41"/>
      <c r="H114" s="41"/>
      <c r="I114" s="220"/>
      <c r="J114" s="41"/>
      <c r="K114" s="41"/>
      <c r="L114" s="45"/>
      <c r="M114" s="278"/>
      <c r="N114" s="279"/>
      <c r="O114" s="280"/>
      <c r="P114" s="280"/>
      <c r="Q114" s="280"/>
      <c r="R114" s="280"/>
      <c r="S114" s="280"/>
      <c r="T114" s="281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140</v>
      </c>
      <c r="AU114" s="18" t="s">
        <v>81</v>
      </c>
    </row>
    <row r="115" s="2" customFormat="1" ht="6.96" customHeight="1">
      <c r="A115" s="39"/>
      <c r="B115" s="60"/>
      <c r="C115" s="61"/>
      <c r="D115" s="61"/>
      <c r="E115" s="61"/>
      <c r="F115" s="61"/>
      <c r="G115" s="61"/>
      <c r="H115" s="61"/>
      <c r="I115" s="61"/>
      <c r="J115" s="61"/>
      <c r="K115" s="61"/>
      <c r="L115" s="45"/>
      <c r="M115" s="39"/>
      <c r="O115" s="39"/>
      <c r="P115" s="39"/>
      <c r="Q115" s="39"/>
      <c r="R115" s="39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</sheetData>
  <sheetProtection sheet="1" autoFilter="0" formatColumns="0" formatRows="0" objects="1" scenarios="1" spinCount="100000" saltValue="MiwZz9zeGCmf/vNzRTq3ZF47Uhlsm/T70x/9hCg7smUW0iNJitoT7nsn6GzmoH0gKx2P74+Ip6nShX3g/jyarA==" hashValue="WnKQ1g7yFFs8vIlhVrzd1p8S6zsGhjaTWsK0aqeeyF6FRJvxWo0vI57cwE3NO4Kkq3MbNBHsgBI9P4+MaYU6kg==" algorithmName="SHA-512" password="C68C"/>
  <autoFilter ref="C83:K114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91" r:id="rId1" display="https://podminky.urs.cz/item/CS_URS_2023_01/734200821"/>
    <hyperlink ref="F94" r:id="rId2" display="https://podminky.urs.cz/item/CS_URS_2023_01/734222812"/>
    <hyperlink ref="F96" r:id="rId3" display="https://podminky.urs.cz/item/CS_URS_2023_01/734261233"/>
    <hyperlink ref="F98" r:id="rId4" display="https://podminky.urs.cz/item/CS_URS_2023_01/998734202"/>
    <hyperlink ref="F101" r:id="rId5" display="https://podminky.urs.cz/item/CS_URS_2023_01/735121810"/>
    <hyperlink ref="F105" r:id="rId6" display="https://podminky.urs.cz/item/CS_URS_2023_01/735191903"/>
    <hyperlink ref="F107" r:id="rId7" display="https://podminky.urs.cz/item/CS_URS_2023_01/735192912"/>
    <hyperlink ref="F109" r:id="rId8" display="https://podminky.urs.cz/item/CS_URS_2023_01/998735202"/>
    <hyperlink ref="F112" r:id="rId9" display="https://podminky.urs.cz/item/CS_URS_2023_01/783601321"/>
    <hyperlink ref="F114" r:id="rId10" display="https://podminky.urs.cz/item/CS_URS_2023_01/783617117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hidden="1" s="1" customFormat="1" ht="24.96" customHeight="1">
      <c r="B4" s="21"/>
      <c r="D4" s="131" t="s">
        <v>90</v>
      </c>
      <c r="L4" s="21"/>
      <c r="M4" s="132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33" t="s">
        <v>16</v>
      </c>
      <c r="L6" s="21"/>
    </row>
    <row r="7" hidden="1" s="1" customFormat="1" ht="16.5" customHeight="1">
      <c r="B7" s="21"/>
      <c r="E7" s="134" t="str">
        <f>'Rekapitulace stavby'!K6</f>
        <v>Menza VŠB Ostrava</v>
      </c>
      <c r="F7" s="133"/>
      <c r="G7" s="133"/>
      <c r="H7" s="133"/>
      <c r="L7" s="21"/>
    </row>
    <row r="8" hidden="1" s="2" customFormat="1" ht="12" customHeight="1">
      <c r="A8" s="39"/>
      <c r="B8" s="45"/>
      <c r="C8" s="39"/>
      <c r="D8" s="133" t="s">
        <v>91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36" t="s">
        <v>1687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28. 1. 2023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ROUND(J80,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ROUND((SUM(BE80:BE113)),  2)</f>
        <v>0</v>
      </c>
      <c r="G33" s="39"/>
      <c r="H33" s="39"/>
      <c r="I33" s="149">
        <v>0.20999999999999999</v>
      </c>
      <c r="J33" s="148">
        <f>ROUND(((SUM(BE80:BE113))*I33),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3" t="s">
        <v>44</v>
      </c>
      <c r="F34" s="148">
        <f>ROUND((SUM(BF80:BF113)),  2)</f>
        <v>0</v>
      </c>
      <c r="G34" s="39"/>
      <c r="H34" s="39"/>
      <c r="I34" s="149">
        <v>0.14999999999999999</v>
      </c>
      <c r="J34" s="148">
        <f>ROUND(((SUM(BF80:BF113))*I34),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ROUND((SUM(BG80:BG113)),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ROUND((SUM(BH80:BH113)),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ROUND((SUM(BI80:BI113)),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/>
    <row r="42" hidden="1"/>
    <row r="43" hidden="1"/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93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Menza VŠB Ostrava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4 - VRN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Ostrava</v>
      </c>
      <c r="G52" s="41"/>
      <c r="H52" s="41"/>
      <c r="I52" s="33" t="s">
        <v>23</v>
      </c>
      <c r="J52" s="73" t="str">
        <f>IF(J12="","",J12)</f>
        <v>28. 1. 2023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VŠB - TU Ostrava</v>
      </c>
      <c r="G54" s="41"/>
      <c r="H54" s="41"/>
      <c r="I54" s="33" t="s">
        <v>31</v>
      </c>
      <c r="J54" s="37" t="str">
        <f>E21</f>
        <v>ing.arch.Tomáš Kudělka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94</v>
      </c>
      <c r="D57" s="163"/>
      <c r="E57" s="163"/>
      <c r="F57" s="163"/>
      <c r="G57" s="163"/>
      <c r="H57" s="163"/>
      <c r="I57" s="163"/>
      <c r="J57" s="164" t="s">
        <v>95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J80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96</v>
      </c>
    </row>
    <row r="60" s="9" customFormat="1" ht="24.96" customHeight="1">
      <c r="A60" s="9"/>
      <c r="B60" s="166"/>
      <c r="C60" s="167"/>
      <c r="D60" s="168" t="s">
        <v>1688</v>
      </c>
      <c r="E60" s="169"/>
      <c r="F60" s="169"/>
      <c r="G60" s="169"/>
      <c r="H60" s="169"/>
      <c r="I60" s="169"/>
      <c r="J60" s="170">
        <f>J81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3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6" s="2" customFormat="1" ht="6.96" customHeight="1">
      <c r="A66" s="39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4.96" customHeight="1">
      <c r="A67" s="39"/>
      <c r="B67" s="40"/>
      <c r="C67" s="24" t="s">
        <v>117</v>
      </c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12" customHeight="1">
      <c r="A69" s="39"/>
      <c r="B69" s="40"/>
      <c r="C69" s="33" t="s">
        <v>16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6.5" customHeight="1">
      <c r="A70" s="39"/>
      <c r="B70" s="40"/>
      <c r="C70" s="41"/>
      <c r="D70" s="41"/>
      <c r="E70" s="161" t="str">
        <f>E7</f>
        <v>Menza VŠB Ostrava</v>
      </c>
      <c r="F70" s="33"/>
      <c r="G70" s="33"/>
      <c r="H70" s="33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91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70" t="str">
        <f>E9</f>
        <v>4 - VRN</v>
      </c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21</v>
      </c>
      <c r="D74" s="41"/>
      <c r="E74" s="41"/>
      <c r="F74" s="28" t="str">
        <f>F12</f>
        <v>Ostrava</v>
      </c>
      <c r="G74" s="41"/>
      <c r="H74" s="41"/>
      <c r="I74" s="33" t="s">
        <v>23</v>
      </c>
      <c r="J74" s="73" t="str">
        <f>IF(J12="","",J12)</f>
        <v>28. 1. 2023</v>
      </c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5.65" customHeight="1">
      <c r="A76" s="39"/>
      <c r="B76" s="40"/>
      <c r="C76" s="33" t="s">
        <v>25</v>
      </c>
      <c r="D76" s="41"/>
      <c r="E76" s="41"/>
      <c r="F76" s="28" t="str">
        <f>E15</f>
        <v>VŠB - TU Ostrava</v>
      </c>
      <c r="G76" s="41"/>
      <c r="H76" s="41"/>
      <c r="I76" s="33" t="s">
        <v>31</v>
      </c>
      <c r="J76" s="37" t="str">
        <f>E21</f>
        <v>ing.arch.Tomáš Kudělka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29</v>
      </c>
      <c r="D77" s="41"/>
      <c r="E77" s="41"/>
      <c r="F77" s="28" t="str">
        <f>IF(E18="","",E18)</f>
        <v>Vyplň údaj</v>
      </c>
      <c r="G77" s="41"/>
      <c r="H77" s="41"/>
      <c r="I77" s="33" t="s">
        <v>34</v>
      </c>
      <c r="J77" s="37" t="str">
        <f>E24</f>
        <v xml:space="preserve"> 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0.32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1" customFormat="1" ht="29.28" customHeight="1">
      <c r="A79" s="178"/>
      <c r="B79" s="179"/>
      <c r="C79" s="180" t="s">
        <v>118</v>
      </c>
      <c r="D79" s="181" t="s">
        <v>57</v>
      </c>
      <c r="E79" s="181" t="s">
        <v>53</v>
      </c>
      <c r="F79" s="181" t="s">
        <v>54</v>
      </c>
      <c r="G79" s="181" t="s">
        <v>119</v>
      </c>
      <c r="H79" s="181" t="s">
        <v>120</v>
      </c>
      <c r="I79" s="181" t="s">
        <v>121</v>
      </c>
      <c r="J79" s="181" t="s">
        <v>95</v>
      </c>
      <c r="K79" s="182" t="s">
        <v>122</v>
      </c>
      <c r="L79" s="183"/>
      <c r="M79" s="93" t="s">
        <v>19</v>
      </c>
      <c r="N79" s="94" t="s">
        <v>42</v>
      </c>
      <c r="O79" s="94" t="s">
        <v>123</v>
      </c>
      <c r="P79" s="94" t="s">
        <v>124</v>
      </c>
      <c r="Q79" s="94" t="s">
        <v>125</v>
      </c>
      <c r="R79" s="94" t="s">
        <v>126</v>
      </c>
      <c r="S79" s="94" t="s">
        <v>127</v>
      </c>
      <c r="T79" s="95" t="s">
        <v>128</v>
      </c>
      <c r="U79" s="178"/>
      <c r="V79" s="178"/>
      <c r="W79" s="178"/>
      <c r="X79" s="178"/>
      <c r="Y79" s="178"/>
      <c r="Z79" s="178"/>
      <c r="AA79" s="178"/>
      <c r="AB79" s="178"/>
      <c r="AC79" s="178"/>
      <c r="AD79" s="178"/>
      <c r="AE79" s="178"/>
    </row>
    <row r="80" s="2" customFormat="1" ht="22.8" customHeight="1">
      <c r="A80" s="39"/>
      <c r="B80" s="40"/>
      <c r="C80" s="100" t="s">
        <v>129</v>
      </c>
      <c r="D80" s="41"/>
      <c r="E80" s="41"/>
      <c r="F80" s="41"/>
      <c r="G80" s="41"/>
      <c r="H80" s="41"/>
      <c r="I80" s="41"/>
      <c r="J80" s="184">
        <f>BK80</f>
        <v>0</v>
      </c>
      <c r="K80" s="41"/>
      <c r="L80" s="45"/>
      <c r="M80" s="96"/>
      <c r="N80" s="185"/>
      <c r="O80" s="97"/>
      <c r="P80" s="186">
        <f>P81</f>
        <v>0</v>
      </c>
      <c r="Q80" s="97"/>
      <c r="R80" s="186">
        <f>R81</f>
        <v>0</v>
      </c>
      <c r="S80" s="97"/>
      <c r="T80" s="187">
        <f>T81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T80" s="18" t="s">
        <v>71</v>
      </c>
      <c r="AU80" s="18" t="s">
        <v>96</v>
      </c>
      <c r="BK80" s="188">
        <f>BK81</f>
        <v>0</v>
      </c>
    </row>
    <row r="81" s="12" customFormat="1" ht="25.92" customHeight="1">
      <c r="A81" s="12"/>
      <c r="B81" s="189"/>
      <c r="C81" s="190"/>
      <c r="D81" s="191" t="s">
        <v>71</v>
      </c>
      <c r="E81" s="192" t="s">
        <v>88</v>
      </c>
      <c r="F81" s="192" t="s">
        <v>1689</v>
      </c>
      <c r="G81" s="190"/>
      <c r="H81" s="190"/>
      <c r="I81" s="193"/>
      <c r="J81" s="194">
        <f>BK81</f>
        <v>0</v>
      </c>
      <c r="K81" s="190"/>
      <c r="L81" s="195"/>
      <c r="M81" s="196"/>
      <c r="N81" s="197"/>
      <c r="O81" s="197"/>
      <c r="P81" s="198">
        <f>SUM(P82:P113)</f>
        <v>0</v>
      </c>
      <c r="Q81" s="197"/>
      <c r="R81" s="198">
        <f>SUM(R82:R113)</f>
        <v>0</v>
      </c>
      <c r="S81" s="197"/>
      <c r="T81" s="199">
        <f>SUM(T82:T113)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0" t="s">
        <v>192</v>
      </c>
      <c r="AT81" s="201" t="s">
        <v>71</v>
      </c>
      <c r="AU81" s="201" t="s">
        <v>72</v>
      </c>
      <c r="AY81" s="200" t="s">
        <v>132</v>
      </c>
      <c r="BK81" s="202">
        <f>SUM(BK82:BK113)</f>
        <v>0</v>
      </c>
    </row>
    <row r="82" s="2" customFormat="1" ht="24.15" customHeight="1">
      <c r="A82" s="39"/>
      <c r="B82" s="40"/>
      <c r="C82" s="205" t="s">
        <v>77</v>
      </c>
      <c r="D82" s="205" t="s">
        <v>134</v>
      </c>
      <c r="E82" s="206" t="s">
        <v>1690</v>
      </c>
      <c r="F82" s="207" t="s">
        <v>1691</v>
      </c>
      <c r="G82" s="208" t="s">
        <v>1692</v>
      </c>
      <c r="H82" s="209">
        <v>1</v>
      </c>
      <c r="I82" s="210"/>
      <c r="J82" s="211">
        <f>ROUND(I82*H82,2)</f>
        <v>0</v>
      </c>
      <c r="K82" s="207" t="s">
        <v>138</v>
      </c>
      <c r="L82" s="45"/>
      <c r="M82" s="212" t="s">
        <v>19</v>
      </c>
      <c r="N82" s="213" t="s">
        <v>43</v>
      </c>
      <c r="O82" s="85"/>
      <c r="P82" s="214">
        <f>O82*H82</f>
        <v>0</v>
      </c>
      <c r="Q82" s="214">
        <v>0</v>
      </c>
      <c r="R82" s="214">
        <f>Q82*H82</f>
        <v>0</v>
      </c>
      <c r="S82" s="214">
        <v>0</v>
      </c>
      <c r="T82" s="215">
        <f>S82*H82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R82" s="216" t="s">
        <v>1693</v>
      </c>
      <c r="AT82" s="216" t="s">
        <v>134</v>
      </c>
      <c r="AU82" s="216" t="s">
        <v>77</v>
      </c>
      <c r="AY82" s="18" t="s">
        <v>132</v>
      </c>
      <c r="BE82" s="217">
        <f>IF(N82="základní",J82,0)</f>
        <v>0</v>
      </c>
      <c r="BF82" s="217">
        <f>IF(N82="snížená",J82,0)</f>
        <v>0</v>
      </c>
      <c r="BG82" s="217">
        <f>IF(N82="zákl. přenesená",J82,0)</f>
        <v>0</v>
      </c>
      <c r="BH82" s="217">
        <f>IF(N82="sníž. přenesená",J82,0)</f>
        <v>0</v>
      </c>
      <c r="BI82" s="217">
        <f>IF(N82="nulová",J82,0)</f>
        <v>0</v>
      </c>
      <c r="BJ82" s="18" t="s">
        <v>77</v>
      </c>
      <c r="BK82" s="217">
        <f>ROUND(I82*H82,2)</f>
        <v>0</v>
      </c>
      <c r="BL82" s="18" t="s">
        <v>1693</v>
      </c>
      <c r="BM82" s="216" t="s">
        <v>1694</v>
      </c>
    </row>
    <row r="83" s="2" customFormat="1">
      <c r="A83" s="39"/>
      <c r="B83" s="40"/>
      <c r="C83" s="41"/>
      <c r="D83" s="218" t="s">
        <v>140</v>
      </c>
      <c r="E83" s="41"/>
      <c r="F83" s="219" t="s">
        <v>1695</v>
      </c>
      <c r="G83" s="41"/>
      <c r="H83" s="41"/>
      <c r="I83" s="220"/>
      <c r="J83" s="41"/>
      <c r="K83" s="41"/>
      <c r="L83" s="45"/>
      <c r="M83" s="221"/>
      <c r="N83" s="222"/>
      <c r="O83" s="85"/>
      <c r="P83" s="85"/>
      <c r="Q83" s="85"/>
      <c r="R83" s="85"/>
      <c r="S83" s="85"/>
      <c r="T83" s="86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140</v>
      </c>
      <c r="AU83" s="18" t="s">
        <v>77</v>
      </c>
    </row>
    <row r="84" s="2" customFormat="1">
      <c r="A84" s="39"/>
      <c r="B84" s="40"/>
      <c r="C84" s="41"/>
      <c r="D84" s="225" t="s">
        <v>1696</v>
      </c>
      <c r="E84" s="41"/>
      <c r="F84" s="282" t="s">
        <v>1697</v>
      </c>
      <c r="G84" s="41"/>
      <c r="H84" s="41"/>
      <c r="I84" s="220"/>
      <c r="J84" s="41"/>
      <c r="K84" s="41"/>
      <c r="L84" s="45"/>
      <c r="M84" s="221"/>
      <c r="N84" s="222"/>
      <c r="O84" s="85"/>
      <c r="P84" s="85"/>
      <c r="Q84" s="85"/>
      <c r="R84" s="85"/>
      <c r="S84" s="85"/>
      <c r="T84" s="86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1696</v>
      </c>
      <c r="AU84" s="18" t="s">
        <v>77</v>
      </c>
    </row>
    <row r="85" s="2" customFormat="1" ht="24.15" customHeight="1">
      <c r="A85" s="39"/>
      <c r="B85" s="40"/>
      <c r="C85" s="205" t="s">
        <v>81</v>
      </c>
      <c r="D85" s="205" t="s">
        <v>134</v>
      </c>
      <c r="E85" s="206" t="s">
        <v>1698</v>
      </c>
      <c r="F85" s="207" t="s">
        <v>1699</v>
      </c>
      <c r="G85" s="208" t="s">
        <v>1700</v>
      </c>
      <c r="H85" s="209">
        <v>1</v>
      </c>
      <c r="I85" s="210"/>
      <c r="J85" s="211">
        <f>ROUND(I85*H85,2)</f>
        <v>0</v>
      </c>
      <c r="K85" s="207" t="s">
        <v>19</v>
      </c>
      <c r="L85" s="45"/>
      <c r="M85" s="212" t="s">
        <v>19</v>
      </c>
      <c r="N85" s="213" t="s">
        <v>43</v>
      </c>
      <c r="O85" s="85"/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1693</v>
      </c>
      <c r="AT85" s="216" t="s">
        <v>134</v>
      </c>
      <c r="AU85" s="216" t="s">
        <v>77</v>
      </c>
      <c r="AY85" s="18" t="s">
        <v>132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77</v>
      </c>
      <c r="BK85" s="217">
        <f>ROUND(I85*H85,2)</f>
        <v>0</v>
      </c>
      <c r="BL85" s="18" t="s">
        <v>1693</v>
      </c>
      <c r="BM85" s="216" t="s">
        <v>1701</v>
      </c>
    </row>
    <row r="86" s="2" customFormat="1">
      <c r="A86" s="39"/>
      <c r="B86" s="40"/>
      <c r="C86" s="41"/>
      <c r="D86" s="225" t="s">
        <v>1702</v>
      </c>
      <c r="E86" s="41"/>
      <c r="F86" s="282" t="s">
        <v>1703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1702</v>
      </c>
      <c r="AU86" s="18" t="s">
        <v>77</v>
      </c>
    </row>
    <row r="87" s="2" customFormat="1" ht="24.15" customHeight="1">
      <c r="A87" s="39"/>
      <c r="B87" s="40"/>
      <c r="C87" s="205" t="s">
        <v>84</v>
      </c>
      <c r="D87" s="205" t="s">
        <v>134</v>
      </c>
      <c r="E87" s="206" t="s">
        <v>1704</v>
      </c>
      <c r="F87" s="207" t="s">
        <v>1705</v>
      </c>
      <c r="G87" s="208" t="s">
        <v>1700</v>
      </c>
      <c r="H87" s="209">
        <v>1</v>
      </c>
      <c r="I87" s="210"/>
      <c r="J87" s="211">
        <f>ROUND(I87*H87,2)</f>
        <v>0</v>
      </c>
      <c r="K87" s="207" t="s">
        <v>19</v>
      </c>
      <c r="L87" s="45"/>
      <c r="M87" s="212" t="s">
        <v>19</v>
      </c>
      <c r="N87" s="213" t="s">
        <v>43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1693</v>
      </c>
      <c r="AT87" s="216" t="s">
        <v>134</v>
      </c>
      <c r="AU87" s="216" t="s">
        <v>77</v>
      </c>
      <c r="AY87" s="18" t="s">
        <v>132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77</v>
      </c>
      <c r="BK87" s="217">
        <f>ROUND(I87*H87,2)</f>
        <v>0</v>
      </c>
      <c r="BL87" s="18" t="s">
        <v>1693</v>
      </c>
      <c r="BM87" s="216" t="s">
        <v>1706</v>
      </c>
    </row>
    <row r="88" s="2" customFormat="1">
      <c r="A88" s="39"/>
      <c r="B88" s="40"/>
      <c r="C88" s="41"/>
      <c r="D88" s="225" t="s">
        <v>1702</v>
      </c>
      <c r="E88" s="41"/>
      <c r="F88" s="282" t="s">
        <v>1707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1702</v>
      </c>
      <c r="AU88" s="18" t="s">
        <v>77</v>
      </c>
    </row>
    <row r="89" s="2" customFormat="1" ht="24.15" customHeight="1">
      <c r="A89" s="39"/>
      <c r="B89" s="40"/>
      <c r="C89" s="205" t="s">
        <v>87</v>
      </c>
      <c r="D89" s="205" t="s">
        <v>134</v>
      </c>
      <c r="E89" s="206" t="s">
        <v>1708</v>
      </c>
      <c r="F89" s="207" t="s">
        <v>1709</v>
      </c>
      <c r="G89" s="208" t="s">
        <v>1700</v>
      </c>
      <c r="H89" s="209">
        <v>1</v>
      </c>
      <c r="I89" s="210"/>
      <c r="J89" s="211">
        <f>ROUND(I89*H89,2)</f>
        <v>0</v>
      </c>
      <c r="K89" s="207" t="s">
        <v>19</v>
      </c>
      <c r="L89" s="45"/>
      <c r="M89" s="212" t="s">
        <v>19</v>
      </c>
      <c r="N89" s="213" t="s">
        <v>43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1693</v>
      </c>
      <c r="AT89" s="216" t="s">
        <v>134</v>
      </c>
      <c r="AU89" s="216" t="s">
        <v>77</v>
      </c>
      <c r="AY89" s="18" t="s">
        <v>132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77</v>
      </c>
      <c r="BK89" s="217">
        <f>ROUND(I89*H89,2)</f>
        <v>0</v>
      </c>
      <c r="BL89" s="18" t="s">
        <v>1693</v>
      </c>
      <c r="BM89" s="216" t="s">
        <v>1710</v>
      </c>
    </row>
    <row r="90" s="2" customFormat="1">
      <c r="A90" s="39"/>
      <c r="B90" s="40"/>
      <c r="C90" s="41"/>
      <c r="D90" s="225" t="s">
        <v>1702</v>
      </c>
      <c r="E90" s="41"/>
      <c r="F90" s="282" t="s">
        <v>1711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1702</v>
      </c>
      <c r="AU90" s="18" t="s">
        <v>77</v>
      </c>
    </row>
    <row r="91" s="2" customFormat="1" ht="24.15" customHeight="1">
      <c r="A91" s="39"/>
      <c r="B91" s="40"/>
      <c r="C91" s="205" t="s">
        <v>192</v>
      </c>
      <c r="D91" s="205" t="s">
        <v>134</v>
      </c>
      <c r="E91" s="206" t="s">
        <v>1712</v>
      </c>
      <c r="F91" s="207" t="s">
        <v>1713</v>
      </c>
      <c r="G91" s="208" t="s">
        <v>1692</v>
      </c>
      <c r="H91" s="209">
        <v>1</v>
      </c>
      <c r="I91" s="210"/>
      <c r="J91" s="211">
        <f>ROUND(I91*H91,2)</f>
        <v>0</v>
      </c>
      <c r="K91" s="207" t="s">
        <v>138</v>
      </c>
      <c r="L91" s="45"/>
      <c r="M91" s="212" t="s">
        <v>19</v>
      </c>
      <c r="N91" s="213" t="s">
        <v>43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1693</v>
      </c>
      <c r="AT91" s="216" t="s">
        <v>134</v>
      </c>
      <c r="AU91" s="216" t="s">
        <v>77</v>
      </c>
      <c r="AY91" s="18" t="s">
        <v>132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77</v>
      </c>
      <c r="BK91" s="217">
        <f>ROUND(I91*H91,2)</f>
        <v>0</v>
      </c>
      <c r="BL91" s="18" t="s">
        <v>1693</v>
      </c>
      <c r="BM91" s="216" t="s">
        <v>1714</v>
      </c>
    </row>
    <row r="92" s="2" customFormat="1">
      <c r="A92" s="39"/>
      <c r="B92" s="40"/>
      <c r="C92" s="41"/>
      <c r="D92" s="218" t="s">
        <v>140</v>
      </c>
      <c r="E92" s="41"/>
      <c r="F92" s="219" t="s">
        <v>1715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140</v>
      </c>
      <c r="AU92" s="18" t="s">
        <v>77</v>
      </c>
    </row>
    <row r="93" s="2" customFormat="1">
      <c r="A93" s="39"/>
      <c r="B93" s="40"/>
      <c r="C93" s="41"/>
      <c r="D93" s="225" t="s">
        <v>1696</v>
      </c>
      <c r="E93" s="41"/>
      <c r="F93" s="282" t="s">
        <v>1716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1696</v>
      </c>
      <c r="AU93" s="18" t="s">
        <v>77</v>
      </c>
    </row>
    <row r="94" s="2" customFormat="1" ht="24.15" customHeight="1">
      <c r="A94" s="39"/>
      <c r="B94" s="40"/>
      <c r="C94" s="205" t="s">
        <v>203</v>
      </c>
      <c r="D94" s="205" t="s">
        <v>134</v>
      </c>
      <c r="E94" s="206" t="s">
        <v>1717</v>
      </c>
      <c r="F94" s="207" t="s">
        <v>1718</v>
      </c>
      <c r="G94" s="208" t="s">
        <v>1692</v>
      </c>
      <c r="H94" s="209">
        <v>1</v>
      </c>
      <c r="I94" s="210"/>
      <c r="J94" s="211">
        <f>ROUND(I94*H94,2)</f>
        <v>0</v>
      </c>
      <c r="K94" s="207" t="s">
        <v>1719</v>
      </c>
      <c r="L94" s="45"/>
      <c r="M94" s="212" t="s">
        <v>19</v>
      </c>
      <c r="N94" s="213" t="s">
        <v>43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1693</v>
      </c>
      <c r="AT94" s="216" t="s">
        <v>134</v>
      </c>
      <c r="AU94" s="216" t="s">
        <v>77</v>
      </c>
      <c r="AY94" s="18" t="s">
        <v>132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77</v>
      </c>
      <c r="BK94" s="217">
        <f>ROUND(I94*H94,2)</f>
        <v>0</v>
      </c>
      <c r="BL94" s="18" t="s">
        <v>1693</v>
      </c>
      <c r="BM94" s="216" t="s">
        <v>1720</v>
      </c>
    </row>
    <row r="95" s="2" customFormat="1">
      <c r="A95" s="39"/>
      <c r="B95" s="40"/>
      <c r="C95" s="41"/>
      <c r="D95" s="218" t="s">
        <v>140</v>
      </c>
      <c r="E95" s="41"/>
      <c r="F95" s="219" t="s">
        <v>1721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140</v>
      </c>
      <c r="AU95" s="18" t="s">
        <v>77</v>
      </c>
    </row>
    <row r="96" s="2" customFormat="1">
      <c r="A96" s="39"/>
      <c r="B96" s="40"/>
      <c r="C96" s="41"/>
      <c r="D96" s="225" t="s">
        <v>1696</v>
      </c>
      <c r="E96" s="41"/>
      <c r="F96" s="282" t="s">
        <v>1716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1696</v>
      </c>
      <c r="AU96" s="18" t="s">
        <v>77</v>
      </c>
    </row>
    <row r="97" s="2" customFormat="1" ht="24.15" customHeight="1">
      <c r="A97" s="39"/>
      <c r="B97" s="40"/>
      <c r="C97" s="205" t="s">
        <v>221</v>
      </c>
      <c r="D97" s="205" t="s">
        <v>134</v>
      </c>
      <c r="E97" s="206" t="s">
        <v>1722</v>
      </c>
      <c r="F97" s="207" t="s">
        <v>1723</v>
      </c>
      <c r="G97" s="208" t="s">
        <v>1692</v>
      </c>
      <c r="H97" s="209">
        <v>1</v>
      </c>
      <c r="I97" s="210"/>
      <c r="J97" s="211">
        <f>ROUND(I97*H97,2)</f>
        <v>0</v>
      </c>
      <c r="K97" s="207" t="s">
        <v>138</v>
      </c>
      <c r="L97" s="45"/>
      <c r="M97" s="212" t="s">
        <v>19</v>
      </c>
      <c r="N97" s="213" t="s">
        <v>43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1693</v>
      </c>
      <c r="AT97" s="216" t="s">
        <v>134</v>
      </c>
      <c r="AU97" s="216" t="s">
        <v>77</v>
      </c>
      <c r="AY97" s="18" t="s">
        <v>132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77</v>
      </c>
      <c r="BK97" s="217">
        <f>ROUND(I97*H97,2)</f>
        <v>0</v>
      </c>
      <c r="BL97" s="18" t="s">
        <v>1693</v>
      </c>
      <c r="BM97" s="216" t="s">
        <v>1724</v>
      </c>
    </row>
    <row r="98" s="2" customFormat="1">
      <c r="A98" s="39"/>
      <c r="B98" s="40"/>
      <c r="C98" s="41"/>
      <c r="D98" s="218" t="s">
        <v>140</v>
      </c>
      <c r="E98" s="41"/>
      <c r="F98" s="219" t="s">
        <v>1725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140</v>
      </c>
      <c r="AU98" s="18" t="s">
        <v>77</v>
      </c>
    </row>
    <row r="99" s="2" customFormat="1">
      <c r="A99" s="39"/>
      <c r="B99" s="40"/>
      <c r="C99" s="41"/>
      <c r="D99" s="225" t="s">
        <v>1696</v>
      </c>
      <c r="E99" s="41"/>
      <c r="F99" s="282" t="s">
        <v>1716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1696</v>
      </c>
      <c r="AU99" s="18" t="s">
        <v>77</v>
      </c>
    </row>
    <row r="100" s="2" customFormat="1" ht="24.15" customHeight="1">
      <c r="A100" s="39"/>
      <c r="B100" s="40"/>
      <c r="C100" s="205" t="s">
        <v>227</v>
      </c>
      <c r="D100" s="205" t="s">
        <v>134</v>
      </c>
      <c r="E100" s="206" t="s">
        <v>1726</v>
      </c>
      <c r="F100" s="207" t="s">
        <v>1727</v>
      </c>
      <c r="G100" s="208" t="s">
        <v>1700</v>
      </c>
      <c r="H100" s="209">
        <v>1</v>
      </c>
      <c r="I100" s="210"/>
      <c r="J100" s="211">
        <f>ROUND(I100*H100,2)</f>
        <v>0</v>
      </c>
      <c r="K100" s="207" t="s">
        <v>19</v>
      </c>
      <c r="L100" s="45"/>
      <c r="M100" s="212" t="s">
        <v>19</v>
      </c>
      <c r="N100" s="213" t="s">
        <v>43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1693</v>
      </c>
      <c r="AT100" s="216" t="s">
        <v>134</v>
      </c>
      <c r="AU100" s="216" t="s">
        <v>77</v>
      </c>
      <c r="AY100" s="18" t="s">
        <v>132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77</v>
      </c>
      <c r="BK100" s="217">
        <f>ROUND(I100*H100,2)</f>
        <v>0</v>
      </c>
      <c r="BL100" s="18" t="s">
        <v>1693</v>
      </c>
      <c r="BM100" s="216" t="s">
        <v>1728</v>
      </c>
    </row>
    <row r="101" s="2" customFormat="1">
      <c r="A101" s="39"/>
      <c r="B101" s="40"/>
      <c r="C101" s="41"/>
      <c r="D101" s="225" t="s">
        <v>1702</v>
      </c>
      <c r="E101" s="41"/>
      <c r="F101" s="282" t="s">
        <v>1729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1702</v>
      </c>
      <c r="AU101" s="18" t="s">
        <v>77</v>
      </c>
    </row>
    <row r="102" s="2" customFormat="1" ht="24.15" customHeight="1">
      <c r="A102" s="39"/>
      <c r="B102" s="40"/>
      <c r="C102" s="205" t="s">
        <v>240</v>
      </c>
      <c r="D102" s="205" t="s">
        <v>134</v>
      </c>
      <c r="E102" s="206" t="s">
        <v>1730</v>
      </c>
      <c r="F102" s="207" t="s">
        <v>1731</v>
      </c>
      <c r="G102" s="208" t="s">
        <v>1732</v>
      </c>
      <c r="H102" s="209">
        <v>1</v>
      </c>
      <c r="I102" s="210"/>
      <c r="J102" s="211">
        <f>ROUND(I102*H102,2)</f>
        <v>0</v>
      </c>
      <c r="K102" s="207" t="s">
        <v>138</v>
      </c>
      <c r="L102" s="45"/>
      <c r="M102" s="212" t="s">
        <v>19</v>
      </c>
      <c r="N102" s="213" t="s">
        <v>43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1693</v>
      </c>
      <c r="AT102" s="216" t="s">
        <v>134</v>
      </c>
      <c r="AU102" s="216" t="s">
        <v>77</v>
      </c>
      <c r="AY102" s="18" t="s">
        <v>132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77</v>
      </c>
      <c r="BK102" s="217">
        <f>ROUND(I102*H102,2)</f>
        <v>0</v>
      </c>
      <c r="BL102" s="18" t="s">
        <v>1693</v>
      </c>
      <c r="BM102" s="216" t="s">
        <v>1733</v>
      </c>
    </row>
    <row r="103" s="2" customFormat="1">
      <c r="A103" s="39"/>
      <c r="B103" s="40"/>
      <c r="C103" s="41"/>
      <c r="D103" s="218" t="s">
        <v>140</v>
      </c>
      <c r="E103" s="41"/>
      <c r="F103" s="219" t="s">
        <v>1734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140</v>
      </c>
      <c r="AU103" s="18" t="s">
        <v>77</v>
      </c>
    </row>
    <row r="104" s="2" customFormat="1">
      <c r="A104" s="39"/>
      <c r="B104" s="40"/>
      <c r="C104" s="41"/>
      <c r="D104" s="225" t="s">
        <v>1696</v>
      </c>
      <c r="E104" s="41"/>
      <c r="F104" s="282" t="s">
        <v>1697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1696</v>
      </c>
      <c r="AU104" s="18" t="s">
        <v>77</v>
      </c>
    </row>
    <row r="105" s="2" customFormat="1" ht="24.15" customHeight="1">
      <c r="A105" s="39"/>
      <c r="B105" s="40"/>
      <c r="C105" s="205" t="s">
        <v>245</v>
      </c>
      <c r="D105" s="205" t="s">
        <v>134</v>
      </c>
      <c r="E105" s="206" t="s">
        <v>1735</v>
      </c>
      <c r="F105" s="207" t="s">
        <v>1736</v>
      </c>
      <c r="G105" s="208" t="s">
        <v>585</v>
      </c>
      <c r="H105" s="209">
        <v>1</v>
      </c>
      <c r="I105" s="210"/>
      <c r="J105" s="211">
        <f>ROUND(I105*H105,2)</f>
        <v>0</v>
      </c>
      <c r="K105" s="207" t="s">
        <v>138</v>
      </c>
      <c r="L105" s="45"/>
      <c r="M105" s="212" t="s">
        <v>19</v>
      </c>
      <c r="N105" s="213" t="s">
        <v>43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1693</v>
      </c>
      <c r="AT105" s="216" t="s">
        <v>134</v>
      </c>
      <c r="AU105" s="216" t="s">
        <v>77</v>
      </c>
      <c r="AY105" s="18" t="s">
        <v>132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77</v>
      </c>
      <c r="BK105" s="217">
        <f>ROUND(I105*H105,2)</f>
        <v>0</v>
      </c>
      <c r="BL105" s="18" t="s">
        <v>1693</v>
      </c>
      <c r="BM105" s="216" t="s">
        <v>1737</v>
      </c>
    </row>
    <row r="106" s="2" customFormat="1">
      <c r="A106" s="39"/>
      <c r="B106" s="40"/>
      <c r="C106" s="41"/>
      <c r="D106" s="218" t="s">
        <v>140</v>
      </c>
      <c r="E106" s="41"/>
      <c r="F106" s="219" t="s">
        <v>1738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140</v>
      </c>
      <c r="AU106" s="18" t="s">
        <v>77</v>
      </c>
    </row>
    <row r="107" s="2" customFormat="1" ht="49.05" customHeight="1">
      <c r="A107" s="39"/>
      <c r="B107" s="40"/>
      <c r="C107" s="205" t="s">
        <v>252</v>
      </c>
      <c r="D107" s="205" t="s">
        <v>134</v>
      </c>
      <c r="E107" s="206" t="s">
        <v>1739</v>
      </c>
      <c r="F107" s="207" t="s">
        <v>1740</v>
      </c>
      <c r="G107" s="208" t="s">
        <v>585</v>
      </c>
      <c r="H107" s="209">
        <v>1</v>
      </c>
      <c r="I107" s="210"/>
      <c r="J107" s="211">
        <f>ROUND(I107*H107,2)</f>
        <v>0</v>
      </c>
      <c r="K107" s="207" t="s">
        <v>138</v>
      </c>
      <c r="L107" s="45"/>
      <c r="M107" s="212" t="s">
        <v>19</v>
      </c>
      <c r="N107" s="213" t="s">
        <v>43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1693</v>
      </c>
      <c r="AT107" s="216" t="s">
        <v>134</v>
      </c>
      <c r="AU107" s="216" t="s">
        <v>77</v>
      </c>
      <c r="AY107" s="18" t="s">
        <v>132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77</v>
      </c>
      <c r="BK107" s="217">
        <f>ROUND(I107*H107,2)</f>
        <v>0</v>
      </c>
      <c r="BL107" s="18" t="s">
        <v>1693</v>
      </c>
      <c r="BM107" s="216" t="s">
        <v>1741</v>
      </c>
    </row>
    <row r="108" s="2" customFormat="1">
      <c r="A108" s="39"/>
      <c r="B108" s="40"/>
      <c r="C108" s="41"/>
      <c r="D108" s="218" t="s">
        <v>140</v>
      </c>
      <c r="E108" s="41"/>
      <c r="F108" s="219" t="s">
        <v>1742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140</v>
      </c>
      <c r="AU108" s="18" t="s">
        <v>77</v>
      </c>
    </row>
    <row r="109" s="2" customFormat="1" ht="24.15" customHeight="1">
      <c r="A109" s="39"/>
      <c r="B109" s="40"/>
      <c r="C109" s="205" t="s">
        <v>260</v>
      </c>
      <c r="D109" s="205" t="s">
        <v>134</v>
      </c>
      <c r="E109" s="206" t="s">
        <v>1743</v>
      </c>
      <c r="F109" s="207" t="s">
        <v>1744</v>
      </c>
      <c r="G109" s="208" t="s">
        <v>1732</v>
      </c>
      <c r="H109" s="209">
        <v>1</v>
      </c>
      <c r="I109" s="210"/>
      <c r="J109" s="211">
        <f>ROUND(I109*H109,2)</f>
        <v>0</v>
      </c>
      <c r="K109" s="207" t="s">
        <v>1719</v>
      </c>
      <c r="L109" s="45"/>
      <c r="M109" s="212" t="s">
        <v>19</v>
      </c>
      <c r="N109" s="213" t="s">
        <v>43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1693</v>
      </c>
      <c r="AT109" s="216" t="s">
        <v>134</v>
      </c>
      <c r="AU109" s="216" t="s">
        <v>77</v>
      </c>
      <c r="AY109" s="18" t="s">
        <v>132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77</v>
      </c>
      <c r="BK109" s="217">
        <f>ROUND(I109*H109,2)</f>
        <v>0</v>
      </c>
      <c r="BL109" s="18" t="s">
        <v>1693</v>
      </c>
      <c r="BM109" s="216" t="s">
        <v>1745</v>
      </c>
    </row>
    <row r="110" s="2" customFormat="1">
      <c r="A110" s="39"/>
      <c r="B110" s="40"/>
      <c r="C110" s="41"/>
      <c r="D110" s="218" t="s">
        <v>140</v>
      </c>
      <c r="E110" s="41"/>
      <c r="F110" s="219" t="s">
        <v>1746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140</v>
      </c>
      <c r="AU110" s="18" t="s">
        <v>77</v>
      </c>
    </row>
    <row r="111" s="2" customFormat="1">
      <c r="A111" s="39"/>
      <c r="B111" s="40"/>
      <c r="C111" s="41"/>
      <c r="D111" s="225" t="s">
        <v>1696</v>
      </c>
      <c r="E111" s="41"/>
      <c r="F111" s="282" t="s">
        <v>1697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1696</v>
      </c>
      <c r="AU111" s="18" t="s">
        <v>77</v>
      </c>
    </row>
    <row r="112" s="2" customFormat="1" ht="16.5" customHeight="1">
      <c r="A112" s="39"/>
      <c r="B112" s="40"/>
      <c r="C112" s="205" t="s">
        <v>292</v>
      </c>
      <c r="D112" s="205" t="s">
        <v>134</v>
      </c>
      <c r="E112" s="206" t="s">
        <v>1747</v>
      </c>
      <c r="F112" s="207" t="s">
        <v>1748</v>
      </c>
      <c r="G112" s="208" t="s">
        <v>585</v>
      </c>
      <c r="H112" s="209">
        <v>1</v>
      </c>
      <c r="I112" s="210"/>
      <c r="J112" s="211">
        <f>ROUND(I112*H112,2)</f>
        <v>0</v>
      </c>
      <c r="K112" s="207" t="s">
        <v>138</v>
      </c>
      <c r="L112" s="45"/>
      <c r="M112" s="212" t="s">
        <v>19</v>
      </c>
      <c r="N112" s="213" t="s">
        <v>43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1693</v>
      </c>
      <c r="AT112" s="216" t="s">
        <v>134</v>
      </c>
      <c r="AU112" s="216" t="s">
        <v>77</v>
      </c>
      <c r="AY112" s="18" t="s">
        <v>132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77</v>
      </c>
      <c r="BK112" s="217">
        <f>ROUND(I112*H112,2)</f>
        <v>0</v>
      </c>
      <c r="BL112" s="18" t="s">
        <v>1693</v>
      </c>
      <c r="BM112" s="216" t="s">
        <v>1749</v>
      </c>
    </row>
    <row r="113" s="2" customFormat="1">
      <c r="A113" s="39"/>
      <c r="B113" s="40"/>
      <c r="C113" s="41"/>
      <c r="D113" s="218" t="s">
        <v>140</v>
      </c>
      <c r="E113" s="41"/>
      <c r="F113" s="219" t="s">
        <v>1750</v>
      </c>
      <c r="G113" s="41"/>
      <c r="H113" s="41"/>
      <c r="I113" s="220"/>
      <c r="J113" s="41"/>
      <c r="K113" s="41"/>
      <c r="L113" s="45"/>
      <c r="M113" s="278"/>
      <c r="N113" s="279"/>
      <c r="O113" s="280"/>
      <c r="P113" s="280"/>
      <c r="Q113" s="280"/>
      <c r="R113" s="280"/>
      <c r="S113" s="280"/>
      <c r="T113" s="281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140</v>
      </c>
      <c r="AU113" s="18" t="s">
        <v>77</v>
      </c>
    </row>
    <row r="114" s="2" customFormat="1" ht="6.96" customHeight="1">
      <c r="A114" s="39"/>
      <c r="B114" s="60"/>
      <c r="C114" s="61"/>
      <c r="D114" s="61"/>
      <c r="E114" s="61"/>
      <c r="F114" s="61"/>
      <c r="G114" s="61"/>
      <c r="H114" s="61"/>
      <c r="I114" s="61"/>
      <c r="J114" s="61"/>
      <c r="K114" s="61"/>
      <c r="L114" s="45"/>
      <c r="M114" s="39"/>
      <c r="O114" s="39"/>
      <c r="P114" s="39"/>
      <c r="Q114" s="39"/>
      <c r="R114" s="39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</sheetData>
  <sheetProtection sheet="1" autoFilter="0" formatColumns="0" formatRows="0" objects="1" scenarios="1" spinCount="100000" saltValue="fV437Gs8poOZBzJovIVKM3Quu9uWCZv9WL9algpdyzXWWJaSGTVrM0qHPu7u3uNhSZZwRyGyRVunegFOFALJUQ==" hashValue="jGlah6HAq+L/b07KFROuFD8gV8z7tfrTV2lS8BN2A1FRDlCNPukfcJcOIBqPzUNFSUFo7GTkMMgdH4P1jZmL9w==" algorithmName="SHA-512" password="C68C"/>
  <autoFilter ref="C79:K113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hyperlinks>
    <hyperlink ref="F83" r:id="rId1" display="https://podminky.urs.cz/item/CS_URS_2023_01/010001000"/>
    <hyperlink ref="F92" r:id="rId2" display="https://podminky.urs.cz/item/CS_URS_2023_01/034303000"/>
    <hyperlink ref="F95" r:id="rId3" display="https://podminky.urs.cz/item/CS_URS_2022_01/034503000.1"/>
    <hyperlink ref="F98" r:id="rId4" display="https://podminky.urs.cz/item/CS_URS_2023_01/035103001"/>
    <hyperlink ref="F103" r:id="rId5" display="https://podminky.urs.cz/item/CS_URS_2023_01/045002000"/>
    <hyperlink ref="F106" r:id="rId6" display="https://podminky.urs.cz/item/CS_URS_2023_01/052103000"/>
    <hyperlink ref="F108" r:id="rId7" display="https://podminky.urs.cz/item/CS_URS_2023_01/052203000"/>
    <hyperlink ref="F110" r:id="rId8" display="https://podminky.urs.cz/item/CS_URS_2022_01/071002000"/>
    <hyperlink ref="F113" r:id="rId9" display="https://podminky.urs.cz/item/CS_URS_2023_01/09410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DESKTOP-GN17150\Ivana</dc:creator>
  <cp:lastModifiedBy>DESKTOP-GN17150\Ivana</cp:lastModifiedBy>
  <dcterms:created xsi:type="dcterms:W3CDTF">2023-02-03T09:12:46Z</dcterms:created>
  <dcterms:modified xsi:type="dcterms:W3CDTF">2023-02-03T09:12:55Z</dcterms:modified>
</cp:coreProperties>
</file>